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FY24/Q4'24/"/>
    </mc:Choice>
  </mc:AlternateContent>
  <xr:revisionPtr revIDLastSave="15" documentId="13_ncr:1_{E7F3AAC4-0917-4354-B840-AF8B938FBEBA}" xr6:coauthVersionLast="47" xr6:coauthVersionMax="47" xr10:uidLastSave="{564F891F-8FAF-46F8-970D-8883967857D9}"/>
  <bookViews>
    <workbookView xWindow="-120" yWindow="-120" windowWidth="29040" windowHeight="17520" tabRatio="903" xr2:uid="{00000000-000D-0000-FFFF-FFFF00000000}"/>
  </bookViews>
  <sheets>
    <sheet name="P&amp;L" sheetId="1" r:id="rId1"/>
    <sheet name="Balance Sheet" sheetId="3" r:id="rId2"/>
    <sheet name="Cash Flow" sheetId="12" r:id="rId3"/>
    <sheet name="Net Income &amp; EPS Non-GAAP" sheetId="6" r:id="rId4"/>
    <sheet name="Segment Results" sheetId="7" r:id="rId5"/>
    <sheet name="Core Revenue by Segment (QTD)" sheetId="10" r:id="rId6"/>
    <sheet name="Core Revenue by Segment (YTD)" sheetId="11"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Sheet'!$A$1:$G$59</definedName>
    <definedName name="_xlnm.Print_Area" localSheetId="2">'Cash Flow'!$A$1:$H$83</definedName>
    <definedName name="_xlnm.Print_Area" localSheetId="3">'Net Income &amp; EPS Non-GAAP'!$A$1:$O$54</definedName>
    <definedName name="_xlnm.Print_Area" localSheetId="0">'P&amp;L'!$A$1:$H$53</definedName>
    <definedName name="_xlnm.Print_Area" localSheetId="4">'Segment Results'!$A$1:$E$69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2" l="1"/>
  <c r="F41" i="12"/>
  <c r="F58" i="12"/>
  <c r="H18" i="1"/>
  <c r="H20" i="1"/>
  <c r="H26" i="1"/>
  <c r="H30" i="1"/>
  <c r="D18" i="1"/>
  <c r="D20" i="1"/>
  <c r="D26" i="1"/>
  <c r="D30" i="1"/>
  <c r="H36" i="1"/>
  <c r="H35" i="1"/>
  <c r="D35" i="1"/>
  <c r="D36" i="1"/>
  <c r="G50" i="3"/>
  <c r="G35" i="3"/>
  <c r="G40" i="3"/>
  <c r="G18" i="3"/>
  <c r="G25" i="3"/>
  <c r="E27" i="7"/>
  <c r="E19" i="7"/>
  <c r="G51" i="3"/>
  <c r="H9" i="12"/>
  <c r="H31" i="12"/>
  <c r="H41" i="12"/>
  <c r="F54" i="12"/>
  <c r="H54" i="12"/>
  <c r="F69" i="12"/>
  <c r="H69" i="12"/>
  <c r="F62" i="12"/>
  <c r="H58" i="12"/>
  <c r="H62" i="12"/>
  <c r="I29" i="11"/>
  <c r="C29" i="11"/>
  <c r="B29" i="11"/>
  <c r="C24" i="11"/>
  <c r="B24" i="11"/>
  <c r="C17" i="11"/>
  <c r="B17" i="11"/>
  <c r="I29" i="10"/>
  <c r="C29" i="10"/>
  <c r="B29" i="10"/>
  <c r="C24" i="10"/>
  <c r="B24" i="10"/>
  <c r="C17" i="10"/>
  <c r="B17" i="10"/>
  <c r="K8" i="6"/>
  <c r="E50" i="3"/>
  <c r="E35" i="3"/>
  <c r="E40" i="3"/>
  <c r="E18" i="3"/>
  <c r="E25" i="3"/>
  <c r="F18" i="1"/>
  <c r="F20" i="1"/>
  <c r="F26" i="1"/>
  <c r="F30" i="1"/>
  <c r="B18" i="1"/>
  <c r="B20" i="1"/>
  <c r="B26" i="1"/>
  <c r="B30" i="1"/>
  <c r="E51" i="3"/>
  <c r="B36" i="1"/>
  <c r="B35" i="1"/>
  <c r="F36" i="1"/>
  <c r="F35" i="1"/>
  <c r="I25" i="6"/>
  <c r="H25" i="6"/>
  <c r="F25" i="6"/>
  <c r="E25" i="6"/>
  <c r="E53" i="7"/>
  <c r="E45" i="7"/>
  <c r="C53" i="7"/>
  <c r="C45" i="7"/>
  <c r="C27" i="7"/>
  <c r="C19" i="7"/>
  <c r="L25" i="6"/>
  <c r="K25" i="6"/>
  <c r="O25" i="6"/>
  <c r="N25" i="6"/>
</calcChain>
</file>

<file path=xl/sharedStrings.xml><?xml version="1.0" encoding="utf-8"?>
<sst xmlns="http://schemas.openxmlformats.org/spreadsheetml/2006/main" count="340" uniqueCount="198">
  <si>
    <t>AGILENT TECHNOLOGIES, INC.</t>
  </si>
  <si>
    <t>CONDENSED CONSOLIDATED STATEMENT OF OPERATIONS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</si>
  <si>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</si>
  <si>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</si>
  <si>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</si>
  <si>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</si>
  <si>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</si>
  <si>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</si>
  <si>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</si>
  <si>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</si>
  <si>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</si>
  <si>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</si>
  <si>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</si>
  <si>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</si>
  <si>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</si>
  <si>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</si>
  <si>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</si>
  <si>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</si>
  <si>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</si>
  <si>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</si>
  <si>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</si>
  <si>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</si>
  <si>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</si>
  <si>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</si>
  <si>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</si>
  <si>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</si>
  <si>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</si>
  <si>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</si>
  <si>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</si>
  <si>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</si>
  <si>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</si>
  <si>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</si>
  <si>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</si>
  <si>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</si>
  <si>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</si>
  <si>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</si>
  <si>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</si>
  <si>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</si>
  <si>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</si>
  <si>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</si>
  <si>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</si>
  <si>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</si>
  <si>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</si>
  <si>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</si>
  <si>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</si>
  <si>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</si>
  <si>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</si>
  <si>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</si>
  <si>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</si>
  <si>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</si>
  <si>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</si>
  <si>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</si>
  <si>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</si>
  <si>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</si>
  <si>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</si>
  <si>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</si>
  <si>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</si>
  <si>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</si>
  <si>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</si>
  <si>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</si>
  <si>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</si>
  <si>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</si>
  <si>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</si>
  <si>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</si>
  <si>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</si>
  <si>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</si>
  <si>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</si>
  <si>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</si>
  <si>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</si>
  <si>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</si>
  <si>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</si>
  <si>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</si>
  <si>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</si>
  <si>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</si>
  <si>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</si>
  <si>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</si>
  <si>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</si>
  <si>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Life Sciences and Applied Markets Group</t>
  </si>
  <si>
    <t>Diagnostics and Genomics Group</t>
  </si>
  <si>
    <t>Accumulated other comprehensive loss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</si>
  <si>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</si>
  <si>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</si>
  <si>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</si>
  <si>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</si>
  <si>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</si>
  <si>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</si>
  <si>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</si>
  <si>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</si>
  <si>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</si>
  <si>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</si>
  <si>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</si>
  <si>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</si>
  <si>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</si>
  <si>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</si>
  <si>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</si>
  <si>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</si>
  <si>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</si>
  <si>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</si>
  <si>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</si>
  <si>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</si>
  <si>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</si>
  <si>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</si>
  <si>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</si>
  <si>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</si>
  <si>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</si>
  <si>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</si>
  <si>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</si>
  <si>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</si>
  <si>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</si>
  <si>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</si>
  <si>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</si>
  <si>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</si>
  <si>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</si>
  <si>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</si>
  <si>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</si>
  <si>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</si>
  <si>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</si>
  <si>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</si>
  <si>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</si>
  <si>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</si>
  <si>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</si>
  <si>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</si>
  <si>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</si>
  <si>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</si>
  <si>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</si>
  <si>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</si>
  <si>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t>Short-term debt</t>
  </si>
  <si>
    <r>
      <rPr>
        <b/>
        <sz val="10"/>
        <color rgb="FF000000"/>
        <rFont val="Arial"/>
        <family val="2"/>
      </rPr>
      <t>Asset impairments</t>
    </r>
    <r>
      <rPr>
        <sz val="10"/>
        <color indexed="8"/>
        <rFont val="Arial"/>
        <family val="2"/>
      </rPr>
      <t xml:space="preserve"> include assets that have been written down to their fair value.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</si>
  <si>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</si>
  <si>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</si>
  <si>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</si>
  <si>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</si>
  <si>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</si>
  <si>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Adjustments to reconcile net income to net cash provided by operating activities:</t>
  </si>
  <si>
    <t>Short-term investments</t>
  </si>
  <si>
    <t>Retained earnings</t>
  </si>
  <si>
    <t>Change in fair value of contingent consideration</t>
  </si>
  <si>
    <t>Proceeds from sale of equity securities</t>
  </si>
  <si>
    <t>Deferred taxes</t>
  </si>
  <si>
    <t>Payment for contingent consideration</t>
  </si>
  <si>
    <t>Net Income</t>
  </si>
  <si>
    <t>Other intangible assets, net</t>
  </si>
  <si>
    <t>Goodwill</t>
  </si>
  <si>
    <t>Proceeds from convertible note</t>
  </si>
  <si>
    <t>Payments for repurchase of common stock</t>
  </si>
  <si>
    <t>Interest payments, net of capitalized interest</t>
  </si>
  <si>
    <t>Loss on extinguishment of debt</t>
  </si>
  <si>
    <r>
      <t xml:space="preserve">Special compliance costs </t>
    </r>
    <r>
      <rPr>
        <sz val="10"/>
        <color indexed="8"/>
        <rFont val="Arial"/>
        <family val="2"/>
      </rPr>
      <t>include costs associated with transforming our processes to implement new regulations such as environmental compliance costs related to a prior acquisition, NASD site costs and certain tax reporting requirements.</t>
    </r>
  </si>
  <si>
    <t>FY23</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</si>
  <si>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</si>
  <si>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Asset impairment charges</t>
  </si>
  <si>
    <t>Payments of dividends</t>
  </si>
  <si>
    <t>Payments to acquire equity securities</t>
  </si>
  <si>
    <t>Payments in exchange for convertible note</t>
  </si>
  <si>
    <t>Payments to acquire property, plant and equipment</t>
  </si>
  <si>
    <t>Proceeds from issuance of common stock under employee stock plans</t>
  </si>
  <si>
    <t>Payments to acquire businesses and intangible assets, net of cash acquired</t>
  </si>
  <si>
    <t>Page 7</t>
  </si>
  <si>
    <t>Proceeds from divestiture of business</t>
  </si>
  <si>
    <t>Restructuring and other related costs</t>
  </si>
  <si>
    <r>
      <rPr>
        <b/>
        <sz val="10"/>
        <color rgb="FF000000"/>
        <rFont val="Arial"/>
        <family val="2"/>
      </rPr>
      <t>Restructuring and other related costs</t>
    </r>
    <r>
      <rPr>
        <sz val="10"/>
        <color indexed="8"/>
        <rFont val="Arial"/>
        <family val="2"/>
      </rPr>
      <t xml:space="preserve"> include incremental expenses incurred in the period associated with restructuring programs, usually aimed at changes in business and/or cost structure. Such costs may include one-time termination benefits, facility-related costs and contract termination fees. </t>
    </r>
  </si>
  <si>
    <t>FY24</t>
  </si>
  <si>
    <r>
      <rPr>
        <b/>
        <sz val="10"/>
        <color rgb="FF000000"/>
        <rFont val="Arial"/>
        <family val="2"/>
      </rPr>
      <t>Business exit and divestiture costs (gain)</t>
    </r>
    <r>
      <rPr>
        <sz val="10"/>
        <color indexed="8"/>
        <rFont val="Arial"/>
        <family val="2"/>
      </rPr>
      <t xml:space="preserve"> include costs and gain associated with business divestitures.</t>
    </r>
    <r>
      <rPr>
        <b/>
        <sz val="10"/>
        <color indexed="8"/>
        <rFont val="Arial"/>
        <family val="2"/>
      </rPr>
      <t xml:space="preserve"> </t>
    </r>
  </si>
  <si>
    <r>
      <rPr>
        <b/>
        <sz val="10"/>
        <color rgb="FF000000"/>
        <rFont val="Arial"/>
        <family val="2"/>
      </rPr>
      <t xml:space="preserve">Change in fair value of contingent consideration </t>
    </r>
    <r>
      <rPr>
        <sz val="10"/>
        <color rgb="FF000000"/>
        <rFont val="Arial"/>
        <family val="2"/>
      </rPr>
      <t>represents changes in the fair value estimate of acquisition-related contingent consideration.</t>
    </r>
  </si>
  <si>
    <t>Repayments of long-term debt</t>
  </si>
  <si>
    <t>Asset impairments</t>
  </si>
  <si>
    <t>Net (gain) loss on equity securities</t>
  </si>
  <si>
    <t>Other non-cash (income) expense, net</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</si>
  <si>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t>
    </r>
    <r>
      <rPr>
        <sz val="10"/>
        <color theme="1"/>
        <rFont val="Arial"/>
        <family val="2"/>
      </rPr>
      <t xml:space="preserve">and </t>
    </r>
    <r>
      <rPr>
        <sz val="10"/>
        <color indexed="8"/>
        <rFont val="Arial"/>
        <family val="2"/>
      </rPr>
      <t xml:space="preserve">human resources and financial systems.
</t>
    </r>
  </si>
  <si>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t>
    </r>
    <r>
      <rPr>
        <sz val="10"/>
        <color theme="1"/>
        <rFont val="Arial"/>
        <family val="2"/>
      </rPr>
      <t xml:space="preserve">tax, </t>
    </r>
    <r>
      <rPr>
        <sz val="10"/>
        <color indexed="8"/>
        <rFont val="Arial"/>
        <family val="2"/>
      </rPr>
      <t xml:space="preserve">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</si>
  <si>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(In millions, except per share data)</t>
  </si>
  <si>
    <t>Income tax payments, net of refunds received</t>
  </si>
  <si>
    <r>
      <t xml:space="preserve">Acceleration of share-based compensation expense </t>
    </r>
    <r>
      <rPr>
        <sz val="10"/>
        <color rgb="FF000000"/>
        <rFont val="Arial"/>
        <family val="2"/>
      </rPr>
      <t>represents stock-based compensation expense that was accelerated upon employees’ involuntary termination from the company.</t>
    </r>
  </si>
  <si>
    <t>(In millions, except par value and share data)</t>
  </si>
  <si>
    <r>
      <t xml:space="preserve">Other </t>
    </r>
    <r>
      <rPr>
        <sz val="10"/>
        <color rgb="FF000000"/>
        <rFont val="Arial"/>
        <family val="2"/>
      </rPr>
      <t>includes certain legal costs and settlements, special compliance costs, acceleration of stock-based compensation expense and other miscellaneous adjustments.</t>
    </r>
  </si>
  <si>
    <r>
      <t>Net (gain) loss on equity securities</t>
    </r>
    <r>
      <rPr>
        <sz val="10"/>
        <color rgb="FF000000"/>
        <rFont val="Arial"/>
        <family val="2"/>
      </rPr>
      <t xml:space="preserve"> relates to the realized and unrealized mark-to-market adjustments for our marketable and non-marketable equity securities.</t>
    </r>
  </si>
  <si>
    <t>Net proceeds from (repayment of) short-term debt</t>
  </si>
  <si>
    <r>
      <t xml:space="preserve">Income from operations reflect the results of our reportable segments under Agilent's management reporting system which are not necessarily in conformity with GAAP financial measures. Income from operations of our reporting segments exclude, among other things, charges related to </t>
    </r>
    <r>
      <rPr>
        <sz val="10"/>
        <rFont val="Arial"/>
        <family val="2"/>
      </rPr>
      <t>restructuring and other related costs, asset impairments, amortization of intangibles, transformational initiatives and acquisition and integration costs.</t>
    </r>
  </si>
  <si>
    <t>Years Ended</t>
  </si>
  <si>
    <t xml:space="preserve">October 31, </t>
  </si>
  <si>
    <t>Q4'24</t>
  </si>
  <si>
    <t>Q4'23</t>
  </si>
  <si>
    <t>Net gain on divestiture of business</t>
  </si>
  <si>
    <t>—</t>
  </si>
  <si>
    <t>Business exit and divestiture costs (gain)</t>
  </si>
  <si>
    <t>Pension settlement loss</t>
  </si>
  <si>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</si>
  <si>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t>
    </r>
    <r>
      <rPr>
        <sz val="10"/>
        <rFont val="Arial"/>
        <family val="2"/>
      </rPr>
      <t>restructuring and other related costs, asset impairments, amortization of intangibles, transformational initiatives, acquisition and integration costs, business exit and divestiture costs (gain), net (gain) loss on equity securities, pension settlement loss and change in fair value of contingent consideration.</t>
    </r>
  </si>
  <si>
    <t>Preferred stock; $0.01 par value; 125,000,000 shares authorized; none issued and outstanding</t>
  </si>
  <si>
    <t>at October 31, 2024 and 292,123,241 shares at October 31, 2023, issued and outstanding</t>
  </si>
  <si>
    <t>Provision for (benefit from) income taxes</t>
  </si>
  <si>
    <t>Common stock; $0.01 par value, 2,000,000,000 shares authorized; 285,193,011 shares</t>
  </si>
  <si>
    <r>
      <rPr>
        <vertAlign val="superscript"/>
        <sz val="10"/>
        <rFont val="Arial"/>
        <family val="2"/>
      </rPr>
      <t>(a)</t>
    </r>
    <r>
      <rPr>
        <sz val="10"/>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t>
    </r>
    <r>
      <rPr>
        <sz val="10"/>
        <color rgb="FFFF0000"/>
        <rFont val="Arial"/>
        <family val="2"/>
      </rPr>
      <t xml:space="preserve"> </t>
    </r>
    <r>
      <rPr>
        <sz val="10"/>
        <color indexed="8"/>
        <rFont val="Arial"/>
        <family val="2"/>
      </rPr>
      <t xml:space="preserve">For the three months ended October 31, 2024, management used a non-GAAP effective tax rate of 11.25%.  For the fiscal year ended October 31, 2024, management used a non-GAAP effective tax rate of 12.50%.  For the three months and fiscal year ended October 31, 2023, management used a non-GAAP effective tax rate of 13.75%.  </t>
    </r>
  </si>
  <si>
    <t>Payments of debt issuance costs</t>
  </si>
  <si>
    <t>Proceeds from issuance of long-term debt</t>
  </si>
  <si>
    <t>Payment of excise taxes related to repurchases of common stock</t>
  </si>
  <si>
    <t>Net loss on equity securities</t>
  </si>
  <si>
    <t>Net increase (decrease) in cash, cash equivalents and restricted 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</si>
</sst>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
    <numFmt numFmtId="186" formatCode="0.0000%"/>
  </numFmts>
  <fonts count="47">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
      <sz val="10"/>
      <color rgb="FFFF0000"/>
      <name val="Arial"/>
      <family val="2"/>
    </font>
    <font>
      <vertAlign val="superscript"/>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01">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166" fontId="3" fillId="0" borderId="3" xfId="51" applyNumberFormat="1" applyFont="1" applyBorder="1"/>
    <xf numFmtId="169" fontId="35" fillId="0" borderId="0" xfId="128" applyNumberFormat="1" applyFont="1"/>
    <xf numFmtId="166" fontId="35" fillId="0" borderId="6" xfId="51" applyNumberFormat="1" applyFont="1" applyFill="1" applyBorder="1"/>
    <xf numFmtId="166" fontId="35" fillId="0" borderId="3" xfId="51" applyNumberFormat="1" applyFont="1" applyFill="1" applyBorder="1" applyAlignment="1">
      <alignment horizontal="right"/>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43" fontId="35" fillId="0" borderId="0" xfId="51" applyFont="1" applyFill="1"/>
    <xf numFmtId="44" fontId="35" fillId="0" borderId="12" xfId="66"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166" fontId="35" fillId="0" borderId="0" xfId="51" applyNumberFormat="1" applyFont="1" applyFill="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5" fillId="0" borderId="0" xfId="0" applyFont="1" applyAlignment="1">
      <alignment vertical="center" wrapText="1"/>
    </xf>
    <xf numFmtId="0" fontId="41" fillId="0" borderId="0" xfId="0" applyFont="1"/>
    <xf numFmtId="0" fontId="3" fillId="0" borderId="0" xfId="120" applyFont="1" applyAlignment="1">
      <alignment horizontal="left"/>
    </xf>
    <xf numFmtId="0" fontId="4"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1" fillId="0" borderId="0" xfId="0" applyFont="1"/>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6" fontId="35" fillId="0" borderId="0" xfId="51" applyNumberFormat="1" applyFont="1" applyAlignment="1">
      <alignment horizontal="right"/>
    </xf>
    <xf numFmtId="0" fontId="36" fillId="0" borderId="0" xfId="0" applyFont="1" applyAlignment="1">
      <alignment horizontal="center"/>
    </xf>
    <xf numFmtId="0" fontId="35" fillId="0" borderId="0" xfId="0" applyFont="1" applyAlignment="1">
      <alignment horizontal="left" indent="4"/>
    </xf>
    <xf numFmtId="0" fontId="3" fillId="0" borderId="0" xfId="120" applyFont="1"/>
    <xf numFmtId="0" fontId="35" fillId="0" borderId="0" xfId="0" applyFont="1" applyAlignment="1">
      <alignment horizontal="left" indent="16"/>
    </xf>
    <xf numFmtId="0" fontId="36" fillId="0" borderId="0" xfId="0" applyFont="1" applyAlignment="1">
      <alignment horizontal="center" wrapText="1"/>
    </xf>
    <xf numFmtId="185" fontId="35" fillId="0" borderId="0" xfId="128" applyNumberFormat="1" applyFont="1" applyFill="1" applyAlignment="1">
      <alignment horizontal="center"/>
    </xf>
    <xf numFmtId="185" fontId="35" fillId="0" borderId="0" xfId="0" applyNumberFormat="1" applyFont="1" applyAlignment="1">
      <alignment horizontal="center"/>
    </xf>
    <xf numFmtId="185" fontId="35" fillId="0" borderId="0" xfId="128" applyNumberFormat="1" applyFont="1" applyAlignment="1">
      <alignment horizontal="center"/>
    </xf>
    <xf numFmtId="185" fontId="35" fillId="0" borderId="0" xfId="128" applyNumberFormat="1" applyFont="1" applyBorder="1" applyAlignment="1">
      <alignment horizontal="center"/>
    </xf>
    <xf numFmtId="186" fontId="37" fillId="0" borderId="0" xfId="128" applyNumberFormat="1" applyFont="1"/>
    <xf numFmtId="186" fontId="35" fillId="0" borderId="0" xfId="128" applyNumberFormat="1" applyFont="1"/>
    <xf numFmtId="186" fontId="4" fillId="0" borderId="0" xfId="128" applyNumberFormat="1" applyFont="1" applyAlignment="1">
      <alignment vertical="top"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43" fontId="35" fillId="0" borderId="0" xfId="51" applyFont="1"/>
    <xf numFmtId="0" fontId="45" fillId="0" borderId="0" xfId="0" applyFont="1"/>
    <xf numFmtId="0" fontId="4" fillId="0" borderId="0" xfId="0" applyFont="1" applyAlignment="1">
      <alignment vertical="top" wrapText="1"/>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7" fillId="0" borderId="0" xfId="0" applyFont="1" applyAlignment="1">
      <alignment horizontal="center" wrapText="1"/>
    </xf>
    <xf numFmtId="0" fontId="4" fillId="0" borderId="0" xfId="0" applyFont="1" applyAlignment="1">
      <alignment horizontal="left" vertical="center" wrapText="1"/>
    </xf>
    <xf numFmtId="0" fontId="44" fillId="0" borderId="0" xfId="0" applyFont="1" applyAlignment="1">
      <alignment horizontal="left" vertical="top" wrapText="1"/>
    </xf>
    <xf numFmtId="0" fontId="1" fillId="0" borderId="0" xfId="0" applyFont="1" applyAlignment="1">
      <alignment horizontal="left" vertical="top" wrapText="1"/>
    </xf>
    <xf numFmtId="0" fontId="43" fillId="0" borderId="0" xfId="0" applyFont="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center" wrapText="1"/>
    </xf>
    <xf numFmtId="0" fontId="18" fillId="0" borderId="0" xfId="0" applyFont="1" applyAlignment="1">
      <alignment horizontal="left" vertical="top" wrapText="1"/>
    </xf>
    <xf numFmtId="0" fontId="42" fillId="0" borderId="13" xfId="0" applyFont="1" applyBorder="1" applyAlignment="1">
      <alignment horizontal="center"/>
    </xf>
    <xf numFmtId="0" fontId="36" fillId="0" borderId="5" xfId="0" applyFont="1" applyBorder="1" applyAlignment="1">
      <alignment horizontal="center"/>
    </xf>
    <xf numFmtId="0" fontId="35" fillId="0" borderId="0" xfId="0" applyFont="1" applyAlignment="1">
      <alignment horizontal="left" vertical="top" wrapText="1"/>
    </xf>
    <xf numFmtId="0" fontId="36" fillId="11" borderId="0" xfId="0" applyFont="1" applyFill="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Normal="100" workbookViewId="0">
      <selection sqref="A1:H1"/>
    </sheetView>
  </sheetViews>
  <sheetFormatPr defaultRowHeight="15.75" customHeight="1"/>
  <cols>
    <col min="1" max="1" width="56.5703125" style="1" customWidth="1"/>
    <col min="2" max="2" width="12.7109375" style="1" customWidth="1"/>
    <col min="3" max="3" width="4.140625" style="1" customWidth="1"/>
    <col min="4" max="4" width="12.7109375" style="1" customWidth="1"/>
    <col min="5" max="5" width="4.140625" style="1" customWidth="1"/>
    <col min="6" max="6" width="12.7109375" style="1" customWidth="1"/>
    <col min="7" max="7" width="4.140625" style="1" customWidth="1"/>
    <col min="8" max="8" width="12.7109375" style="1" customWidth="1"/>
    <col min="9" max="16384" width="9.140625" style="1"/>
  </cols>
  <sheetData>
    <row r="1" spans="1:9" ht="15.75" customHeight="1">
      <c r="A1" s="74" t="s">
        <v>0</v>
      </c>
      <c r="B1" s="74"/>
      <c r="C1" s="74"/>
      <c r="D1" s="74"/>
      <c r="E1" s="74"/>
      <c r="F1" s="74"/>
      <c r="G1" s="74"/>
      <c r="H1" s="74"/>
      <c r="I1" s="55"/>
    </row>
    <row r="2" spans="1:9" ht="15.75" customHeight="1">
      <c r="A2" s="74" t="s">
        <v>1</v>
      </c>
      <c r="B2" s="74"/>
      <c r="C2" s="74"/>
      <c r="D2" s="74"/>
      <c r="E2" s="74"/>
      <c r="F2" s="74"/>
      <c r="G2" s="74"/>
      <c r="H2" s="74"/>
    </row>
    <row r="3" spans="1:9" ht="15.75" customHeight="1">
      <c r="A3" s="74" t="s">
        <v>170</v>
      </c>
      <c r="B3" s="74"/>
      <c r="C3" s="74"/>
      <c r="D3" s="74"/>
      <c r="E3" s="74"/>
      <c r="F3" s="74"/>
      <c r="G3" s="74"/>
      <c r="H3" s="74"/>
    </row>
    <row r="4" spans="1:9" ht="15.75" customHeight="1">
      <c r="A4" s="74" t="s">
        <v>2</v>
      </c>
      <c r="B4" s="74"/>
      <c r="C4" s="74"/>
      <c r="D4" s="74"/>
      <c r="E4" s="74"/>
      <c r="F4" s="74"/>
      <c r="G4" s="74"/>
      <c r="H4" s="74"/>
    </row>
    <row r="5" spans="1:9" ht="15.75" customHeight="1">
      <c r="A5" s="74" t="s">
        <v>3</v>
      </c>
      <c r="B5" s="74"/>
      <c r="C5" s="74"/>
      <c r="D5" s="74"/>
      <c r="E5" s="74"/>
      <c r="F5" s="74"/>
      <c r="G5" s="74"/>
      <c r="H5" s="74"/>
    </row>
    <row r="8" spans="1:9" ht="12.75" customHeight="1">
      <c r="B8" s="80" t="s">
        <v>14</v>
      </c>
      <c r="C8" s="80"/>
      <c r="D8" s="80"/>
      <c r="F8" s="80" t="s">
        <v>178</v>
      </c>
      <c r="G8" s="80"/>
      <c r="H8" s="80"/>
    </row>
    <row r="9" spans="1:9" ht="12.75" customHeight="1" thickBot="1">
      <c r="B9" s="76" t="s">
        <v>17</v>
      </c>
      <c r="C9" s="77"/>
      <c r="D9" s="77"/>
      <c r="F9" s="76" t="s">
        <v>179</v>
      </c>
      <c r="G9" s="77"/>
      <c r="H9" s="77"/>
    </row>
    <row r="10" spans="1:9" ht="30.2" customHeight="1" thickBot="1">
      <c r="B10" s="49">
        <v>2024</v>
      </c>
      <c r="D10" s="49">
        <v>2023</v>
      </c>
      <c r="F10" s="49">
        <v>2024</v>
      </c>
      <c r="H10" s="50">
        <v>2023</v>
      </c>
    </row>
    <row r="11" spans="1:9" ht="12.75" customHeight="1"/>
    <row r="12" spans="1:9" ht="12.75" customHeight="1">
      <c r="A12" s="1" t="s">
        <v>42</v>
      </c>
      <c r="B12" s="13">
        <v>1701</v>
      </c>
      <c r="D12" s="13">
        <v>1688</v>
      </c>
      <c r="F12" s="13">
        <v>6510</v>
      </c>
      <c r="H12" s="13">
        <v>6833</v>
      </c>
    </row>
    <row r="13" spans="1:9" ht="12.75" customHeight="1"/>
    <row r="14" spans="1:9" ht="12.75" customHeight="1">
      <c r="A14" s="1" t="s">
        <v>4</v>
      </c>
    </row>
    <row r="15" spans="1:9" ht="12.75" customHeight="1">
      <c r="A15" s="2" t="s">
        <v>5</v>
      </c>
      <c r="B15" s="15">
        <v>785</v>
      </c>
      <c r="C15" s="15"/>
      <c r="D15" s="15">
        <v>773</v>
      </c>
      <c r="F15" s="15">
        <v>2975</v>
      </c>
      <c r="G15" s="15"/>
      <c r="H15" s="15">
        <v>3368</v>
      </c>
    </row>
    <row r="16" spans="1:9" ht="12.75" customHeight="1">
      <c r="A16" s="2" t="s">
        <v>6</v>
      </c>
      <c r="B16" s="15">
        <v>111</v>
      </c>
      <c r="C16" s="15"/>
      <c r="D16" s="15">
        <v>114</v>
      </c>
      <c r="F16" s="15">
        <v>479</v>
      </c>
      <c r="G16" s="15"/>
      <c r="H16" s="15">
        <v>481</v>
      </c>
    </row>
    <row r="17" spans="1:8" ht="12.75" customHeight="1">
      <c r="A17" s="2" t="s">
        <v>7</v>
      </c>
      <c r="B17" s="15">
        <v>397</v>
      </c>
      <c r="C17" s="15"/>
      <c r="D17" s="15">
        <v>393</v>
      </c>
      <c r="F17" s="15">
        <v>1568</v>
      </c>
      <c r="G17" s="15"/>
      <c r="H17" s="15">
        <v>1634</v>
      </c>
    </row>
    <row r="18" spans="1:8" ht="12.75" customHeight="1">
      <c r="A18" s="58" t="s">
        <v>8</v>
      </c>
      <c r="B18" s="20">
        <f>SUM(B15:B17)</f>
        <v>1293</v>
      </c>
      <c r="C18" s="15"/>
      <c r="D18" s="20">
        <f>SUM(D15:D17)</f>
        <v>1280</v>
      </c>
      <c r="F18" s="20">
        <f>SUM(F15:F17)</f>
        <v>5022</v>
      </c>
      <c r="G18" s="15"/>
      <c r="H18" s="20">
        <f>SUM(H15:H17)</f>
        <v>5483</v>
      </c>
    </row>
    <row r="19" spans="1:8" ht="12.75" customHeight="1"/>
    <row r="20" spans="1:8" ht="12.75" customHeight="1">
      <c r="A20" s="1" t="s">
        <v>9</v>
      </c>
      <c r="B20" s="15">
        <f>B12-B18</f>
        <v>408</v>
      </c>
      <c r="C20" s="15"/>
      <c r="D20" s="15">
        <f>D12-D18</f>
        <v>408</v>
      </c>
      <c r="F20" s="15">
        <f>F12-F18</f>
        <v>1488</v>
      </c>
      <c r="G20" s="15"/>
      <c r="H20" s="15">
        <f>H12-H18</f>
        <v>1350</v>
      </c>
    </row>
    <row r="21" spans="1:8" ht="12.75" customHeight="1">
      <c r="B21" s="15"/>
      <c r="C21" s="15"/>
      <c r="D21" s="15"/>
      <c r="F21" s="15"/>
      <c r="G21" s="15"/>
      <c r="H21" s="15"/>
    </row>
    <row r="22" spans="1:8" ht="12.75" customHeight="1">
      <c r="A22" s="1" t="s">
        <v>10</v>
      </c>
      <c r="B22" s="52">
        <v>24</v>
      </c>
      <c r="C22" s="15"/>
      <c r="D22" s="52">
        <v>17</v>
      </c>
      <c r="F22" s="15">
        <v>80</v>
      </c>
      <c r="G22" s="15"/>
      <c r="H22" s="15">
        <v>51</v>
      </c>
    </row>
    <row r="23" spans="1:8" ht="12.75" customHeight="1">
      <c r="A23" s="1" t="s">
        <v>11</v>
      </c>
      <c r="B23" s="15">
        <v>-32</v>
      </c>
      <c r="C23" s="15"/>
      <c r="D23" s="15">
        <v>-22</v>
      </c>
      <c r="F23" s="15">
        <v>-96</v>
      </c>
      <c r="G23" s="15"/>
      <c r="H23" s="15">
        <v>-95</v>
      </c>
    </row>
    <row r="24" spans="1:8" ht="12.75" customHeight="1">
      <c r="A24" s="1" t="s">
        <v>12</v>
      </c>
      <c r="B24" s="21">
        <v>1</v>
      </c>
      <c r="C24" s="15"/>
      <c r="D24" s="21">
        <v>17</v>
      </c>
      <c r="F24" s="21">
        <v>49</v>
      </c>
      <c r="G24" s="15"/>
      <c r="H24" s="21">
        <v>33</v>
      </c>
    </row>
    <row r="25" spans="1:8" ht="12.75" customHeight="1">
      <c r="B25" s="15"/>
      <c r="C25" s="15"/>
      <c r="D25" s="15"/>
      <c r="F25" s="15"/>
      <c r="G25" s="15"/>
      <c r="H25" s="15"/>
    </row>
    <row r="26" spans="1:8" ht="12.75" customHeight="1">
      <c r="A26" s="1" t="s">
        <v>92</v>
      </c>
      <c r="B26" s="15">
        <f>SUM(B20:B24)</f>
        <v>401</v>
      </c>
      <c r="C26" s="15"/>
      <c r="D26" s="15">
        <f>SUM(D20:D24)</f>
        <v>420</v>
      </c>
      <c r="F26" s="15">
        <f>SUM(F20:F24)</f>
        <v>1521</v>
      </c>
      <c r="G26" s="15"/>
      <c r="H26" s="15">
        <f>SUM(H20:H24)</f>
        <v>1339</v>
      </c>
    </row>
    <row r="27" spans="1:8" ht="12.75" customHeight="1">
      <c r="B27" s="15"/>
      <c r="C27" s="15"/>
      <c r="D27" s="15"/>
      <c r="F27" s="15"/>
      <c r="G27" s="15"/>
      <c r="H27" s="15"/>
    </row>
    <row r="28" spans="1:8" ht="12.75" customHeight="1">
      <c r="A28" s="1" t="s">
        <v>190</v>
      </c>
      <c r="B28" s="32">
        <v>50</v>
      </c>
      <c r="C28" s="32"/>
      <c r="D28" s="32">
        <v>-55</v>
      </c>
      <c r="F28" s="32">
        <v>232</v>
      </c>
      <c r="G28" s="32"/>
      <c r="H28" s="32">
        <v>99</v>
      </c>
    </row>
    <row r="29" spans="1:8" ht="12.75" customHeight="1">
      <c r="B29" s="15"/>
      <c r="C29" s="15"/>
      <c r="D29" s="15"/>
      <c r="F29" s="15"/>
      <c r="G29" s="15"/>
      <c r="H29" s="15"/>
    </row>
    <row r="30" spans="1:8" ht="12.75" customHeight="1" thickBot="1">
      <c r="A30" s="1" t="s">
        <v>120</v>
      </c>
      <c r="B30" s="16">
        <f>B26-B28</f>
        <v>351</v>
      </c>
      <c r="C30" s="15"/>
      <c r="D30" s="16">
        <f>D26-D28</f>
        <v>475</v>
      </c>
      <c r="F30" s="16">
        <f>F26-F28</f>
        <v>1289</v>
      </c>
      <c r="G30" s="15"/>
      <c r="H30" s="16">
        <f>H26-H28</f>
        <v>1240</v>
      </c>
    </row>
    <row r="31" spans="1:8" ht="12.75" customHeight="1" thickTop="1"/>
    <row r="32" spans="1:8" ht="12.75" customHeight="1"/>
    <row r="33" spans="1:8" ht="12.75" customHeight="1"/>
    <row r="34" spans="1:8" ht="12.75" customHeight="1">
      <c r="A34" s="59" t="s">
        <v>121</v>
      </c>
    </row>
    <row r="35" spans="1:8" ht="12.75" customHeight="1">
      <c r="A35" s="38" t="s">
        <v>93</v>
      </c>
      <c r="B35" s="22">
        <f>B30/B39</f>
        <v>1.2272727272727273</v>
      </c>
      <c r="D35" s="22">
        <f>D30/D39</f>
        <v>1.6267123287671232</v>
      </c>
      <c r="F35" s="22">
        <f>F30/F39</f>
        <v>4.4448275862068964</v>
      </c>
      <c r="H35" s="22">
        <f>H30/H39</f>
        <v>4.2176870748299322</v>
      </c>
    </row>
    <row r="36" spans="1:8" ht="12.75" customHeight="1">
      <c r="A36" s="38" t="s">
        <v>94</v>
      </c>
      <c r="B36" s="22">
        <f>B30/B40</f>
        <v>1.2229965156794425</v>
      </c>
      <c r="D36" s="22">
        <f>D30/D40</f>
        <v>1.6211604095563139</v>
      </c>
      <c r="F36" s="22">
        <f>F30/F40</f>
        <v>4.4295532646048112</v>
      </c>
      <c r="H36" s="22">
        <f>H30/H40</f>
        <v>4.1891891891891895</v>
      </c>
    </row>
    <row r="37" spans="1:8" ht="12.75" customHeight="1">
      <c r="A37" s="60"/>
      <c r="B37" s="22"/>
      <c r="D37" s="22"/>
      <c r="F37" s="22"/>
      <c r="H37" s="22"/>
    </row>
    <row r="38" spans="1:8" ht="12.75" customHeight="1">
      <c r="A38" s="59" t="s">
        <v>122</v>
      </c>
    </row>
    <row r="39" spans="1:8" ht="12.75" customHeight="1">
      <c r="A39" s="38" t="s">
        <v>93</v>
      </c>
      <c r="B39" s="15">
        <v>286</v>
      </c>
      <c r="D39" s="15">
        <v>292</v>
      </c>
      <c r="F39" s="15">
        <v>290</v>
      </c>
      <c r="H39" s="15">
        <v>294</v>
      </c>
    </row>
    <row r="40" spans="1:8" ht="12.75" customHeight="1">
      <c r="A40" s="38" t="s">
        <v>94</v>
      </c>
      <c r="B40" s="15">
        <v>287</v>
      </c>
      <c r="D40" s="15">
        <v>293</v>
      </c>
      <c r="F40" s="15">
        <v>291</v>
      </c>
      <c r="H40" s="15">
        <v>296</v>
      </c>
    </row>
    <row r="41" spans="1:8" ht="12.75" customHeight="1"/>
    <row r="42" spans="1:8" ht="12.75" customHeight="1">
      <c r="B42" s="23"/>
      <c r="D42" s="23"/>
      <c r="F42" s="23"/>
      <c r="H42" s="23"/>
    </row>
    <row r="43" spans="1:8" ht="12.75" customHeight="1"/>
    <row r="44" spans="1:8" ht="12.75" customHeight="1">
      <c r="A44" s="37"/>
    </row>
    <row r="45" spans="1:8" ht="12.75" customHeight="1"/>
    <row r="46" spans="1:8" ht="12.75" customHeight="1">
      <c r="A46" s="47"/>
    </row>
    <row r="47" spans="1:8" ht="12.75" customHeight="1"/>
    <row r="48" spans="1:8" ht="12.75" customHeight="1">
      <c r="A48" s="78" t="s">
        <v>13</v>
      </c>
      <c r="B48" s="78"/>
      <c r="C48" s="78"/>
      <c r="D48" s="78"/>
      <c r="E48" s="78"/>
      <c r="F48" s="78"/>
      <c r="G48" s="78"/>
      <c r="H48" s="78"/>
    </row>
    <row r="51" spans="1:8" ht="15.75" customHeight="1">
      <c r="A51" s="79" t="s">
        <v>109</v>
      </c>
      <c r="B51" s="79"/>
      <c r="C51" s="79"/>
      <c r="D51" s="79"/>
      <c r="E51" s="79"/>
      <c r="F51" s="79"/>
      <c r="G51" s="79"/>
      <c r="H51" s="79"/>
    </row>
    <row r="54" spans="1:8" ht="15.75" customHeight="1">
      <c r="A54" s="75"/>
      <c r="B54" s="75"/>
      <c r="C54" s="75"/>
      <c r="D54" s="75"/>
      <c r="E54" s="75"/>
      <c r="F54" s="75"/>
    </row>
  </sheetData>
  <sheetProtection algorithmName="SHA-512" hashValue="FdgB4m0SIePicmqWszWXE6pgXrY15ebLg7tjFcl/AJPj2udI4Ah9+ppZsMyrZ9vD+VKXEYAVYK7//PY8FEcV7Q==" saltValue="um63m2c2G+zoZVEXllgBRw=="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372"/>
  <sheetViews>
    <sheetView zoomScale="98" zoomScaleNormal="98" workbookViewId="0">
      <selection sqref="A1:G1"/>
    </sheetView>
  </sheetViews>
  <sheetFormatPr defaultRowHeight="12.75"/>
  <cols>
    <col min="1" max="3" width="4" style="1" customWidth="1"/>
    <col min="4" max="4" width="73.42578125" style="1" customWidth="1"/>
    <col min="5" max="5" width="14.85546875" style="1" customWidth="1"/>
    <col min="6" max="6" width="2.5703125" style="1" customWidth="1"/>
    <col min="7" max="7" width="14.85546875" style="1" customWidth="1"/>
    <col min="8" max="16384" width="9.140625" style="1"/>
  </cols>
  <sheetData>
    <row r="1" spans="1:7" s="8" customFormat="1" ht="15.75" customHeight="1">
      <c r="A1" s="74" t="s">
        <v>0</v>
      </c>
      <c r="B1" s="74"/>
      <c r="C1" s="74"/>
      <c r="D1" s="74"/>
      <c r="E1" s="74"/>
      <c r="F1" s="74"/>
      <c r="G1" s="74"/>
    </row>
    <row r="2" spans="1:7" s="8" customFormat="1" ht="15.75" customHeight="1">
      <c r="A2" s="74" t="s">
        <v>16</v>
      </c>
      <c r="B2" s="74"/>
      <c r="C2" s="74"/>
      <c r="D2" s="74"/>
      <c r="E2" s="74"/>
      <c r="F2" s="74"/>
      <c r="G2" s="74"/>
    </row>
    <row r="3" spans="1:7" s="8" customFormat="1" ht="15.75" customHeight="1">
      <c r="A3" s="74" t="s">
        <v>173</v>
      </c>
      <c r="B3" s="74"/>
      <c r="C3" s="74"/>
      <c r="D3" s="74"/>
      <c r="E3" s="74"/>
      <c r="F3" s="74"/>
      <c r="G3" s="74"/>
    </row>
    <row r="4" spans="1:7" s="8" customFormat="1" ht="15.75" customHeight="1">
      <c r="A4" s="74" t="s">
        <v>2</v>
      </c>
      <c r="B4" s="74"/>
      <c r="C4" s="74"/>
      <c r="D4" s="74"/>
      <c r="E4" s="74"/>
      <c r="F4" s="74"/>
      <c r="G4" s="74"/>
    </row>
    <row r="5" spans="1:7" s="8" customFormat="1" ht="15.75" customHeight="1">
      <c r="A5" s="74" t="s">
        <v>3</v>
      </c>
      <c r="B5" s="74"/>
      <c r="C5" s="74"/>
      <c r="D5" s="74"/>
      <c r="E5" s="74"/>
      <c r="F5" s="74"/>
      <c r="G5" s="74"/>
    </row>
    <row r="6" spans="1:7" s="8" customFormat="1" ht="15.75" customHeight="1">
      <c r="A6" s="55"/>
      <c r="B6" s="55"/>
      <c r="C6" s="55"/>
      <c r="D6" s="55"/>
      <c r="E6" s="55"/>
      <c r="F6" s="55"/>
      <c r="G6" s="55"/>
    </row>
    <row r="7" spans="1:7" ht="15.75" customHeight="1"/>
    <row r="8" spans="1:7" ht="17.25" customHeight="1">
      <c r="E8" s="57" t="s">
        <v>17</v>
      </c>
      <c r="F8" s="57"/>
      <c r="G8" s="57" t="s">
        <v>17</v>
      </c>
    </row>
    <row r="9" spans="1:7" ht="17.25" customHeight="1" thickBot="1">
      <c r="E9" s="6">
        <v>2024</v>
      </c>
      <c r="F9" s="57"/>
      <c r="G9" s="6">
        <v>2023</v>
      </c>
    </row>
    <row r="10" spans="1:7" ht="12.75" customHeight="1">
      <c r="A10" s="1" t="s">
        <v>18</v>
      </c>
    </row>
    <row r="11" spans="1:7" ht="12.75" customHeight="1"/>
    <row r="12" spans="1:7" ht="12.75" customHeight="1">
      <c r="A12" s="1" t="s">
        <v>20</v>
      </c>
    </row>
    <row r="13" spans="1:7" ht="12.75" customHeight="1">
      <c r="B13" s="1" t="s">
        <v>21</v>
      </c>
      <c r="E13" s="3">
        <v>1329</v>
      </c>
      <c r="G13" s="3">
        <v>1590</v>
      </c>
    </row>
    <row r="14" spans="1:7" ht="12.75" hidden="1" customHeight="1">
      <c r="B14" s="1" t="s">
        <v>134</v>
      </c>
      <c r="E14" s="15"/>
      <c r="G14" s="15"/>
    </row>
    <row r="15" spans="1:7" ht="12.75" customHeight="1">
      <c r="B15" s="1" t="s">
        <v>22</v>
      </c>
      <c r="E15" s="15">
        <v>1324</v>
      </c>
      <c r="G15" s="15">
        <v>1291</v>
      </c>
    </row>
    <row r="16" spans="1:7" ht="12.75" customHeight="1">
      <c r="B16" s="1" t="s">
        <v>23</v>
      </c>
      <c r="E16" s="15">
        <v>972</v>
      </c>
      <c r="G16" s="15">
        <v>1031</v>
      </c>
    </row>
    <row r="17" spans="1:7" ht="12.75" customHeight="1">
      <c r="B17" s="1" t="s">
        <v>24</v>
      </c>
      <c r="E17" s="14">
        <v>334</v>
      </c>
      <c r="G17" s="14">
        <v>274</v>
      </c>
    </row>
    <row r="18" spans="1:7" ht="12.75" customHeight="1">
      <c r="C18" s="1" t="s">
        <v>25</v>
      </c>
      <c r="E18" s="25">
        <f>SUM(E13:E17)</f>
        <v>3959</v>
      </c>
      <c r="G18" s="25">
        <f>SUM(G13:G17)</f>
        <v>4186</v>
      </c>
    </row>
    <row r="19" spans="1:7" ht="12.75" customHeight="1">
      <c r="E19" s="15"/>
      <c r="G19" s="15"/>
    </row>
    <row r="20" spans="1:7" ht="12.75" customHeight="1">
      <c r="A20" s="1" t="s">
        <v>26</v>
      </c>
      <c r="E20" s="15">
        <v>1778</v>
      </c>
      <c r="G20" s="15">
        <v>1270</v>
      </c>
    </row>
    <row r="21" spans="1:7" ht="12.75" customHeight="1">
      <c r="A21" s="1" t="s">
        <v>142</v>
      </c>
      <c r="E21" s="15">
        <v>4477</v>
      </c>
      <c r="G21" s="15">
        <v>3960</v>
      </c>
    </row>
    <row r="22" spans="1:7" ht="12.75" customHeight="1">
      <c r="A22" s="1" t="s">
        <v>141</v>
      </c>
      <c r="E22" s="15">
        <v>547</v>
      </c>
      <c r="G22" s="15">
        <v>475</v>
      </c>
    </row>
    <row r="23" spans="1:7" ht="12.75" customHeight="1">
      <c r="A23" s="1" t="s">
        <v>27</v>
      </c>
      <c r="E23" s="15">
        <v>175</v>
      </c>
      <c r="G23" s="15">
        <v>164</v>
      </c>
    </row>
    <row r="24" spans="1:7" ht="12.75" customHeight="1">
      <c r="A24" s="1" t="s">
        <v>28</v>
      </c>
      <c r="E24" s="14">
        <v>910</v>
      </c>
      <c r="G24" s="14">
        <v>708</v>
      </c>
    </row>
    <row r="25" spans="1:7" ht="12.75" customHeight="1" thickBot="1">
      <c r="C25" s="1" t="s">
        <v>29</v>
      </c>
      <c r="E25" s="16">
        <f>SUM(E18:E24)</f>
        <v>11846</v>
      </c>
      <c r="G25" s="16">
        <f>SUM(G18:G24)</f>
        <v>10763</v>
      </c>
    </row>
    <row r="26" spans="1:7" ht="12.75" customHeight="1" thickTop="1"/>
    <row r="27" spans="1:7" ht="12.75" customHeight="1">
      <c r="A27" s="1" t="s">
        <v>19</v>
      </c>
    </row>
    <row r="28" spans="1:7" ht="12.75" customHeight="1"/>
    <row r="29" spans="1:7" ht="12.75" customHeight="1">
      <c r="A29" s="1" t="s">
        <v>30</v>
      </c>
    </row>
    <row r="30" spans="1:7" ht="12.75" customHeight="1">
      <c r="B30" s="1" t="s">
        <v>40</v>
      </c>
      <c r="E30" s="13">
        <v>540</v>
      </c>
      <c r="G30" s="13">
        <v>418</v>
      </c>
    </row>
    <row r="31" spans="1:7" ht="12" customHeight="1">
      <c r="B31" s="1" t="s">
        <v>41</v>
      </c>
      <c r="E31" s="15">
        <v>368</v>
      </c>
      <c r="G31" s="15">
        <v>371</v>
      </c>
    </row>
    <row r="32" spans="1:7" ht="12.75" customHeight="1">
      <c r="B32" s="1" t="s">
        <v>31</v>
      </c>
      <c r="E32" s="15">
        <v>544</v>
      </c>
      <c r="G32" s="15">
        <v>505</v>
      </c>
    </row>
    <row r="33" spans="1:7" ht="12.75" customHeight="1">
      <c r="B33" s="1" t="s">
        <v>126</v>
      </c>
      <c r="E33" s="24">
        <v>45</v>
      </c>
      <c r="G33" s="24" t="s">
        <v>99</v>
      </c>
    </row>
    <row r="34" spans="1:7" ht="12.75" customHeight="1">
      <c r="B34" s="1" t="s">
        <v>32</v>
      </c>
      <c r="E34" s="14">
        <v>398</v>
      </c>
      <c r="G34" s="14">
        <v>309</v>
      </c>
    </row>
    <row r="35" spans="1:7" ht="12.75" customHeight="1">
      <c r="C35" s="1" t="s">
        <v>33</v>
      </c>
      <c r="E35" s="25">
        <f>SUM(E30:E34)</f>
        <v>1895</v>
      </c>
      <c r="G35" s="25">
        <f>SUM(G30:G34)</f>
        <v>1603</v>
      </c>
    </row>
    <row r="36" spans="1:7" ht="12.75" customHeight="1">
      <c r="E36" s="15"/>
      <c r="G36" s="15"/>
    </row>
    <row r="37" spans="1:7" ht="12.75" customHeight="1">
      <c r="A37" s="1" t="s">
        <v>34</v>
      </c>
      <c r="E37" s="15">
        <v>3345</v>
      </c>
      <c r="G37" s="15">
        <v>2735</v>
      </c>
    </row>
    <row r="38" spans="1:7" ht="12.75" customHeight="1">
      <c r="A38" s="1" t="s">
        <v>35</v>
      </c>
      <c r="E38" s="15">
        <v>130</v>
      </c>
      <c r="G38" s="15">
        <v>103</v>
      </c>
    </row>
    <row r="39" spans="1:7" ht="12.75" customHeight="1">
      <c r="A39" s="1" t="s">
        <v>36</v>
      </c>
      <c r="E39" s="14">
        <v>578</v>
      </c>
      <c r="G39" s="14">
        <v>477</v>
      </c>
    </row>
    <row r="40" spans="1:7" ht="12.75" customHeight="1">
      <c r="C40" s="1" t="s">
        <v>37</v>
      </c>
      <c r="E40" s="20">
        <f>SUM(E35:E39)</f>
        <v>5948</v>
      </c>
      <c r="G40" s="20">
        <f>SUM(G35:G39)</f>
        <v>4918</v>
      </c>
    </row>
    <row r="41" spans="1:7" ht="12.75" customHeight="1"/>
    <row r="42" spans="1:7" ht="12.75" customHeight="1">
      <c r="A42" s="1" t="s">
        <v>38</v>
      </c>
    </row>
    <row r="43" spans="1:7" ht="12.75" customHeight="1">
      <c r="B43" s="1" t="s">
        <v>39</v>
      </c>
    </row>
    <row r="44" spans="1:7" ht="12.75" customHeight="1">
      <c r="B44" s="1" t="s">
        <v>188</v>
      </c>
      <c r="E44" s="51" t="s">
        <v>99</v>
      </c>
      <c r="G44" s="51" t="s">
        <v>99</v>
      </c>
    </row>
    <row r="45" spans="1:7" ht="12.75" customHeight="1">
      <c r="B45" s="1" t="s">
        <v>191</v>
      </c>
    </row>
    <row r="46" spans="1:7" ht="12.75" customHeight="1">
      <c r="C46" s="1" t="s">
        <v>189</v>
      </c>
      <c r="E46" s="15">
        <v>3</v>
      </c>
      <c r="G46" s="15">
        <v>3</v>
      </c>
    </row>
    <row r="47" spans="1:7" ht="12.75" customHeight="1">
      <c r="B47" s="1" t="s">
        <v>43</v>
      </c>
      <c r="E47" s="15">
        <v>5450</v>
      </c>
      <c r="G47" s="15">
        <v>5387</v>
      </c>
    </row>
    <row r="48" spans="1:7" ht="12.75" customHeight="1">
      <c r="B48" s="1" t="s">
        <v>135</v>
      </c>
      <c r="E48" s="15">
        <v>750</v>
      </c>
      <c r="G48" s="15">
        <v>782</v>
      </c>
    </row>
    <row r="49" spans="1:7" ht="12.75" customHeight="1">
      <c r="B49" s="1" t="s">
        <v>79</v>
      </c>
      <c r="E49" s="15">
        <v>-305</v>
      </c>
      <c r="G49" s="15">
        <v>-327</v>
      </c>
    </row>
    <row r="50" spans="1:7" ht="12.75" customHeight="1">
      <c r="C50" s="1" t="s">
        <v>44</v>
      </c>
      <c r="E50" s="25">
        <f>SUM(E45:E49)</f>
        <v>5898</v>
      </c>
      <c r="G50" s="25">
        <f>SUM(G45:G49)</f>
        <v>5845</v>
      </c>
    </row>
    <row r="51" spans="1:7" ht="12.75" customHeight="1" thickBot="1">
      <c r="D51" s="1" t="s">
        <v>129</v>
      </c>
      <c r="E51" s="16">
        <f>E40+E50</f>
        <v>11846</v>
      </c>
      <c r="G51" s="16">
        <f>G40+G50</f>
        <v>10763</v>
      </c>
    </row>
    <row r="52" spans="1:7" ht="12.75" customHeight="1" thickTop="1"/>
    <row r="53" spans="1:7" ht="12.75" customHeight="1"/>
    <row r="54" spans="1:7" ht="12.75" customHeight="1">
      <c r="A54" s="1" t="s">
        <v>74</v>
      </c>
    </row>
    <row r="55" spans="1:7" ht="12.75" customHeight="1"/>
    <row r="56" spans="1:7" ht="12.75" customHeight="1"/>
    <row r="57" spans="1:7" ht="12.75" customHeight="1"/>
    <row r="58" spans="1:7" ht="12.75" customHeight="1">
      <c r="A58" s="75" t="s">
        <v>110</v>
      </c>
      <c r="B58" s="75"/>
      <c r="C58" s="75"/>
      <c r="D58" s="75"/>
      <c r="E58" s="75"/>
      <c r="F58" s="75"/>
      <c r="G58" s="75"/>
    </row>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Qr1Tna5DrjkJ0VFhRbHqLAx8CIak2emqq7Ia+QMJ1sCauXkQYP40cO6c7Y5SCbCh5yA+ojuoNpOUViRFnp4VOA==" saltValue="NWirQgeGoyWokPnQVMxIDw==" spinCount="100000" sheet="1" objects="1" scenarios="1"/>
  <mergeCells count="6">
    <mergeCell ref="A58:G58"/>
    <mergeCell ref="A1:G1"/>
    <mergeCell ref="A2:G2"/>
    <mergeCell ref="A3:G3"/>
    <mergeCell ref="A4:G4"/>
    <mergeCell ref="A5:G5"/>
  </mergeCells>
  <printOptions horizontalCentered="1"/>
  <pageMargins left="0.7" right="0.7" top="0.75" bottom="0.75" header="0.3"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83D7-FBBB-4EE2-AD56-8A0210D436B9}">
  <sheetPr codeName="Sheet2">
    <pageSetUpPr fitToPage="1"/>
  </sheetPr>
  <dimension ref="A1:H82"/>
  <sheetViews>
    <sheetView topLeftCell="A39" zoomScaleNormal="10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8" customFormat="1" ht="15.75" customHeight="1">
      <c r="A1" s="81" t="s">
        <v>0</v>
      </c>
      <c r="B1" s="81"/>
      <c r="C1" s="81"/>
      <c r="D1" s="81"/>
      <c r="E1" s="81"/>
      <c r="F1" s="81"/>
      <c r="G1" s="81"/>
      <c r="H1" s="81"/>
    </row>
    <row r="2" spans="1:8" s="8" customFormat="1" ht="15.75">
      <c r="A2" s="74" t="s">
        <v>46</v>
      </c>
      <c r="B2" s="74"/>
      <c r="C2" s="74"/>
      <c r="D2" s="74"/>
      <c r="E2" s="74"/>
      <c r="F2" s="74"/>
      <c r="G2" s="74"/>
      <c r="H2" s="74"/>
    </row>
    <row r="3" spans="1:8" s="8" customFormat="1" ht="15.75">
      <c r="A3" s="74" t="s">
        <v>15</v>
      </c>
      <c r="B3" s="74"/>
      <c r="C3" s="74"/>
      <c r="D3" s="74"/>
      <c r="E3" s="74"/>
      <c r="F3" s="74"/>
      <c r="G3" s="74"/>
      <c r="H3" s="74"/>
    </row>
    <row r="4" spans="1:8" s="8" customFormat="1" ht="15.75">
      <c r="A4" s="74" t="s">
        <v>2</v>
      </c>
      <c r="B4" s="74"/>
      <c r="C4" s="74"/>
      <c r="D4" s="74"/>
      <c r="E4" s="74"/>
      <c r="F4" s="74"/>
      <c r="G4" s="74"/>
      <c r="H4" s="74"/>
    </row>
    <row r="5" spans="1:8" s="8" customFormat="1" ht="15.75">
      <c r="A5" s="74" t="s">
        <v>3</v>
      </c>
      <c r="B5" s="74"/>
      <c r="C5" s="74"/>
      <c r="D5" s="74"/>
      <c r="E5" s="74"/>
      <c r="F5" s="74"/>
      <c r="G5" s="74"/>
      <c r="H5" s="74"/>
    </row>
    <row r="6" spans="1:8" ht="15.75" customHeight="1"/>
    <row r="7" spans="1:8" ht="15.75" customHeight="1"/>
    <row r="8" spans="1:8" ht="13.5" customHeight="1" thickBot="1">
      <c r="F8" s="77" t="s">
        <v>178</v>
      </c>
      <c r="G8" s="77"/>
      <c r="H8" s="77"/>
    </row>
    <row r="9" spans="1:8" ht="13.5" customHeight="1">
      <c r="F9" s="57" t="s">
        <v>17</v>
      </c>
      <c r="G9" s="57"/>
      <c r="H9" s="57" t="str">
        <f>F9</f>
        <v>October 31,</v>
      </c>
    </row>
    <row r="10" spans="1:8" ht="15.75" customHeight="1" thickBot="1">
      <c r="F10" s="6">
        <v>2024</v>
      </c>
      <c r="G10" s="57"/>
      <c r="H10" s="6">
        <v>2023</v>
      </c>
    </row>
    <row r="11" spans="1:8" ht="13.5" customHeight="1">
      <c r="A11" s="1" t="s">
        <v>75</v>
      </c>
      <c r="F11" s="57"/>
      <c r="G11" s="57"/>
      <c r="H11" s="57"/>
    </row>
    <row r="12" spans="1:8" ht="13.5" customHeight="1">
      <c r="B12" s="1" t="s">
        <v>124</v>
      </c>
      <c r="F12" s="13">
        <v>1289</v>
      </c>
      <c r="G12" s="13"/>
      <c r="H12" s="13">
        <v>1240</v>
      </c>
    </row>
    <row r="14" spans="1:8" ht="13.5" customHeight="1">
      <c r="A14" s="1" t="s">
        <v>133</v>
      </c>
    </row>
    <row r="15" spans="1:8" ht="13.5" customHeight="1">
      <c r="B15" s="1" t="s">
        <v>47</v>
      </c>
      <c r="F15" s="15">
        <v>257</v>
      </c>
      <c r="G15" s="15"/>
      <c r="H15" s="15">
        <v>271</v>
      </c>
    </row>
    <row r="16" spans="1:8" ht="13.5" customHeight="1">
      <c r="B16" s="1" t="s">
        <v>48</v>
      </c>
      <c r="F16" s="15">
        <v>129</v>
      </c>
      <c r="G16" s="15"/>
      <c r="H16" s="15">
        <v>111</v>
      </c>
    </row>
    <row r="17" spans="1:8" ht="13.5" customHeight="1">
      <c r="B17" s="1" t="s">
        <v>138</v>
      </c>
      <c r="F17" s="56">
        <v>-64</v>
      </c>
      <c r="G17" s="15"/>
      <c r="H17" s="15">
        <v>-56</v>
      </c>
    </row>
    <row r="18" spans="1:8" ht="13.5" customHeight="1">
      <c r="B18" s="1" t="s">
        <v>76</v>
      </c>
      <c r="F18" s="15">
        <v>45</v>
      </c>
      <c r="G18" s="15"/>
      <c r="H18" s="15">
        <v>40</v>
      </c>
    </row>
    <row r="19" spans="1:8" ht="13.5" customHeight="1">
      <c r="B19" s="1" t="s">
        <v>166</v>
      </c>
      <c r="F19" s="15">
        <v>5</v>
      </c>
      <c r="G19" s="15"/>
      <c r="H19" s="15">
        <v>41</v>
      </c>
    </row>
    <row r="20" spans="1:8" ht="13.5" customHeight="1">
      <c r="B20" s="1" t="s">
        <v>150</v>
      </c>
      <c r="F20" s="15">
        <v>8</v>
      </c>
      <c r="G20" s="15"/>
      <c r="H20" s="56">
        <v>277</v>
      </c>
    </row>
    <row r="21" spans="1:8" ht="13.5" customHeight="1">
      <c r="B21" s="1" t="s">
        <v>136</v>
      </c>
      <c r="F21" s="24" t="s">
        <v>183</v>
      </c>
      <c r="G21" s="15"/>
      <c r="H21" s="56">
        <v>1</v>
      </c>
    </row>
    <row r="22" spans="1:8" ht="13.5" hidden="1" customHeight="1">
      <c r="B22" s="1" t="s">
        <v>146</v>
      </c>
      <c r="F22" s="24" t="s">
        <v>183</v>
      </c>
      <c r="G22" s="15"/>
      <c r="H22" s="56"/>
    </row>
    <row r="23" spans="1:8" ht="13.5" customHeight="1">
      <c r="B23" s="1" t="s">
        <v>182</v>
      </c>
      <c r="F23" s="24" t="s">
        <v>183</v>
      </c>
      <c r="G23" s="15"/>
      <c r="H23" s="56">
        <v>-43</v>
      </c>
    </row>
    <row r="24" spans="1:8" ht="13.5" customHeight="1">
      <c r="B24" s="1" t="s">
        <v>167</v>
      </c>
      <c r="F24" s="15">
        <v>-1</v>
      </c>
      <c r="G24" s="15"/>
      <c r="H24" s="24">
        <v>6</v>
      </c>
    </row>
    <row r="25" spans="1:8" ht="13.5" customHeight="1">
      <c r="B25" s="1" t="s">
        <v>49</v>
      </c>
      <c r="F25" s="15"/>
      <c r="G25" s="15"/>
      <c r="H25" s="15"/>
    </row>
    <row r="26" spans="1:8" ht="13.5" customHeight="1">
      <c r="C26" s="1" t="s">
        <v>22</v>
      </c>
      <c r="F26" s="24">
        <v>7</v>
      </c>
      <c r="G26" s="15"/>
      <c r="H26" s="24">
        <v>132</v>
      </c>
    </row>
    <row r="27" spans="1:8" ht="13.5" customHeight="1">
      <c r="C27" s="1" t="s">
        <v>23</v>
      </c>
      <c r="F27" s="15">
        <v>34</v>
      </c>
      <c r="G27" s="15"/>
      <c r="H27" s="15">
        <v>-33</v>
      </c>
    </row>
    <row r="28" spans="1:8" ht="13.5" customHeight="1">
      <c r="C28" s="1" t="s">
        <v>40</v>
      </c>
      <c r="F28" s="15">
        <v>103</v>
      </c>
      <c r="G28" s="15"/>
      <c r="H28" s="15">
        <v>-171</v>
      </c>
    </row>
    <row r="29" spans="1:8" ht="13.5" customHeight="1">
      <c r="C29" s="1" t="s">
        <v>41</v>
      </c>
      <c r="F29" s="15">
        <v>-12</v>
      </c>
      <c r="G29" s="15"/>
      <c r="H29" s="15">
        <v>-91</v>
      </c>
    </row>
    <row r="30" spans="1:8" ht="13.5" customHeight="1">
      <c r="C30" s="1" t="s">
        <v>90</v>
      </c>
      <c r="F30" s="24">
        <v>-49</v>
      </c>
      <c r="G30" s="15"/>
      <c r="H30" s="24">
        <v>47</v>
      </c>
    </row>
    <row r="31" spans="1:8" ht="13.5" customHeight="1">
      <c r="A31" s="1" t="s">
        <v>132</v>
      </c>
      <c r="F31" s="9">
        <f>SUM(F12:F30)</f>
        <v>1751</v>
      </c>
      <c r="G31" s="4"/>
      <c r="H31" s="9">
        <f>SUM(H12:H30)</f>
        <v>1772</v>
      </c>
    </row>
    <row r="32" spans="1:8" ht="13.5" customHeight="1">
      <c r="F32" s="4"/>
      <c r="G32" s="4"/>
      <c r="H32" s="4"/>
    </row>
    <row r="33" spans="1:8" ht="13.5" customHeight="1">
      <c r="A33" s="1" t="s">
        <v>50</v>
      </c>
      <c r="F33" s="4"/>
      <c r="G33" s="4"/>
      <c r="H33" s="4"/>
    </row>
    <row r="34" spans="1:8" ht="13.5" customHeight="1">
      <c r="B34" s="1" t="s">
        <v>154</v>
      </c>
      <c r="F34" s="4">
        <v>-378</v>
      </c>
      <c r="G34" s="4"/>
      <c r="H34" s="4">
        <v>-298</v>
      </c>
    </row>
    <row r="35" spans="1:8" ht="13.5" customHeight="1">
      <c r="B35" s="1" t="s">
        <v>137</v>
      </c>
      <c r="F35" s="56" t="s">
        <v>183</v>
      </c>
      <c r="G35" s="4"/>
      <c r="H35" s="24">
        <v>5</v>
      </c>
    </row>
    <row r="36" spans="1:8" ht="13.5" customHeight="1">
      <c r="B36" s="1" t="s">
        <v>152</v>
      </c>
      <c r="F36" s="56">
        <v>-5</v>
      </c>
      <c r="G36" s="4"/>
      <c r="H36" s="24">
        <v>-8</v>
      </c>
    </row>
    <row r="37" spans="1:8" ht="13.5" customHeight="1">
      <c r="B37" s="1" t="s">
        <v>143</v>
      </c>
      <c r="F37" s="24" t="s">
        <v>183</v>
      </c>
      <c r="G37" s="4"/>
      <c r="H37" s="24">
        <v>4</v>
      </c>
    </row>
    <row r="38" spans="1:8" ht="13.5" customHeight="1">
      <c r="B38" s="1" t="s">
        <v>153</v>
      </c>
      <c r="F38" s="24">
        <v>-13</v>
      </c>
      <c r="G38" s="4"/>
      <c r="H38" s="24">
        <v>-12</v>
      </c>
    </row>
    <row r="39" spans="1:8" ht="13.5" customHeight="1">
      <c r="B39" s="1" t="s">
        <v>158</v>
      </c>
      <c r="F39" s="24" t="s">
        <v>183</v>
      </c>
      <c r="G39" s="4"/>
      <c r="H39" s="56">
        <v>50</v>
      </c>
    </row>
    <row r="40" spans="1:8" ht="13.5" customHeight="1">
      <c r="B40" s="1" t="s">
        <v>156</v>
      </c>
      <c r="F40" s="56">
        <v>-862</v>
      </c>
      <c r="G40" s="4"/>
      <c r="H40" s="56">
        <v>-51</v>
      </c>
    </row>
    <row r="41" spans="1:8" ht="13.5" customHeight="1">
      <c r="A41" s="1" t="s">
        <v>118</v>
      </c>
      <c r="F41" s="9">
        <f>SUM(F34:F40)</f>
        <v>-1258</v>
      </c>
      <c r="G41" s="4"/>
      <c r="H41" s="9">
        <f>SUM(H34:H40)</f>
        <v>-310</v>
      </c>
    </row>
    <row r="42" spans="1:8" ht="13.5" customHeight="1">
      <c r="F42" s="4"/>
      <c r="G42" s="4"/>
      <c r="H42" s="4"/>
    </row>
    <row r="43" spans="1:8" ht="13.5" customHeight="1">
      <c r="A43" s="1" t="s">
        <v>51</v>
      </c>
      <c r="F43" s="4"/>
      <c r="G43" s="4"/>
      <c r="H43" s="4"/>
    </row>
    <row r="44" spans="1:8" ht="13.5" customHeight="1">
      <c r="B44" s="1" t="s">
        <v>155</v>
      </c>
      <c r="F44" s="4">
        <v>77</v>
      </c>
      <c r="G44" s="4"/>
      <c r="H44" s="4">
        <v>67</v>
      </c>
    </row>
    <row r="45" spans="1:8" ht="13.5" customHeight="1">
      <c r="B45" s="1" t="s">
        <v>91</v>
      </c>
      <c r="F45" s="4">
        <v>-30</v>
      </c>
      <c r="G45" s="4"/>
      <c r="H45" s="4">
        <v>-54</v>
      </c>
    </row>
    <row r="46" spans="1:8" ht="13.5" customHeight="1">
      <c r="B46" s="1" t="s">
        <v>144</v>
      </c>
      <c r="F46" s="56">
        <v>-1150</v>
      </c>
      <c r="G46" s="4"/>
      <c r="H46" s="4">
        <v>-575</v>
      </c>
    </row>
    <row r="47" spans="1:8" ht="13.5" customHeight="1">
      <c r="B47" s="1" t="s">
        <v>195</v>
      </c>
      <c r="F47" s="56">
        <v>-3</v>
      </c>
      <c r="G47" s="4"/>
      <c r="H47" s="56" t="s">
        <v>99</v>
      </c>
    </row>
    <row r="48" spans="1:8" ht="13.5" customHeight="1">
      <c r="B48" s="1" t="s">
        <v>151</v>
      </c>
      <c r="F48" s="4">
        <v>-274</v>
      </c>
      <c r="G48" s="4"/>
      <c r="H48" s="4">
        <v>-265</v>
      </c>
    </row>
    <row r="49" spans="1:8" ht="13.5" customHeight="1">
      <c r="B49" s="1" t="s">
        <v>194</v>
      </c>
      <c r="F49" s="4">
        <v>1197</v>
      </c>
      <c r="G49" s="4"/>
      <c r="H49" s="56" t="s">
        <v>99</v>
      </c>
    </row>
    <row r="50" spans="1:8" ht="13.5" customHeight="1">
      <c r="B50" s="1" t="s">
        <v>164</v>
      </c>
      <c r="C50" s="72"/>
      <c r="D50" s="72"/>
      <c r="F50" s="4">
        <v>-180</v>
      </c>
      <c r="G50" s="4"/>
      <c r="H50" s="56" t="s">
        <v>99</v>
      </c>
    </row>
    <row r="51" spans="1:8" ht="13.5" customHeight="1">
      <c r="B51" s="1" t="s">
        <v>193</v>
      </c>
      <c r="C51" s="72"/>
      <c r="D51" s="72"/>
      <c r="F51" s="4">
        <v>-9</v>
      </c>
      <c r="G51" s="4"/>
      <c r="H51" s="56" t="s">
        <v>99</v>
      </c>
    </row>
    <row r="52" spans="1:8" ht="13.5" customHeight="1">
      <c r="B52" s="1" t="s">
        <v>176</v>
      </c>
      <c r="F52" s="56">
        <v>-380</v>
      </c>
      <c r="G52" s="4"/>
      <c r="H52" s="4">
        <v>-35</v>
      </c>
    </row>
    <row r="53" spans="1:8" ht="13.5" customHeight="1">
      <c r="B53" s="1" t="s">
        <v>139</v>
      </c>
      <c r="F53" s="56" t="s">
        <v>99</v>
      </c>
      <c r="G53" s="4"/>
      <c r="H53" s="4">
        <v>-68</v>
      </c>
    </row>
    <row r="54" spans="1:8" ht="13.5" customHeight="1">
      <c r="A54" s="1" t="s">
        <v>119</v>
      </c>
      <c r="F54" s="12">
        <f>SUM(F42:F53)</f>
        <v>-752</v>
      </c>
      <c r="H54" s="12">
        <f>SUM(H42:H53)</f>
        <v>-930</v>
      </c>
    </row>
    <row r="56" spans="1:8" ht="13.5" customHeight="1">
      <c r="A56" s="1" t="s">
        <v>52</v>
      </c>
      <c r="F56" s="56">
        <v>-2</v>
      </c>
      <c r="G56" s="4"/>
      <c r="H56" s="4">
        <v>5</v>
      </c>
    </row>
    <row r="58" spans="1:8" s="28" customFormat="1" ht="13.5" customHeight="1">
      <c r="A58" s="1" t="s">
        <v>197</v>
      </c>
      <c r="B58" s="1"/>
      <c r="C58" s="1"/>
      <c r="D58" s="1"/>
      <c r="E58" s="1"/>
      <c r="F58" s="11">
        <f>F31+F41+F54+F56</f>
        <v>-261</v>
      </c>
      <c r="G58" s="1"/>
      <c r="H58" s="11">
        <f>H31+H41+H54+H56</f>
        <v>537</v>
      </c>
    </row>
    <row r="60" spans="1:8" ht="13.5" customHeight="1">
      <c r="A60" s="28" t="s">
        <v>112</v>
      </c>
      <c r="B60" s="28"/>
      <c r="C60" s="28"/>
      <c r="D60" s="28"/>
      <c r="E60" s="28"/>
      <c r="F60" s="18">
        <v>1593</v>
      </c>
      <c r="G60" s="29"/>
      <c r="H60" s="18">
        <v>1056</v>
      </c>
    </row>
    <row r="62" spans="1:8" ht="13.5" customHeight="1" thickBot="1">
      <c r="A62" s="1" t="s">
        <v>113</v>
      </c>
      <c r="F62" s="5">
        <f>SUM(F58:F60)</f>
        <v>1332</v>
      </c>
      <c r="H62" s="5">
        <f>SUM(H58:H60)</f>
        <v>1593</v>
      </c>
    </row>
    <row r="63" spans="1:8" ht="13.5" customHeight="1" thickTop="1"/>
    <row r="65" spans="1:8" ht="13.5" customHeight="1">
      <c r="A65" s="1" t="s">
        <v>116</v>
      </c>
    </row>
    <row r="67" spans="1:8" ht="13.5" customHeight="1">
      <c r="B67" s="1" t="s">
        <v>21</v>
      </c>
      <c r="F67" s="13">
        <v>1329</v>
      </c>
      <c r="G67" s="3"/>
      <c r="H67" s="13">
        <v>1590</v>
      </c>
    </row>
    <row r="68" spans="1:8" ht="13.5" customHeight="1">
      <c r="B68" s="1" t="s">
        <v>114</v>
      </c>
      <c r="F68" s="15">
        <v>3</v>
      </c>
      <c r="G68" s="4"/>
      <c r="H68" s="15">
        <v>3</v>
      </c>
    </row>
    <row r="69" spans="1:8" ht="13.5" customHeight="1" thickBot="1">
      <c r="B69" s="1" t="s">
        <v>115</v>
      </c>
      <c r="F69" s="16">
        <f>SUM(F67:F68)</f>
        <v>1332</v>
      </c>
      <c r="G69" s="4"/>
      <c r="H69" s="16">
        <f>SUM(H67:H68)</f>
        <v>1593</v>
      </c>
    </row>
    <row r="70" spans="1:8" ht="13.5" customHeight="1" thickTop="1"/>
    <row r="72" spans="1:8" ht="13.5" customHeight="1">
      <c r="A72" s="1" t="s">
        <v>53</v>
      </c>
    </row>
    <row r="74" spans="1:8" ht="13.5" customHeight="1">
      <c r="B74" s="1" t="s">
        <v>171</v>
      </c>
      <c r="F74" s="3">
        <v>314</v>
      </c>
      <c r="H74" s="3">
        <v>199</v>
      </c>
    </row>
    <row r="75" spans="1:8" ht="13.5" customHeight="1">
      <c r="B75" s="1" t="s">
        <v>145</v>
      </c>
      <c r="F75" s="3">
        <v>80</v>
      </c>
      <c r="H75" s="3">
        <v>89</v>
      </c>
    </row>
    <row r="79" spans="1:8" ht="13.5" customHeight="1">
      <c r="A79" s="1" t="s">
        <v>54</v>
      </c>
    </row>
    <row r="82" spans="1:8" ht="13.5" customHeight="1">
      <c r="A82" s="75" t="s">
        <v>111</v>
      </c>
      <c r="B82" s="75"/>
      <c r="C82" s="75"/>
      <c r="D82" s="75"/>
      <c r="E82" s="75"/>
      <c r="F82" s="75"/>
      <c r="G82" s="75"/>
      <c r="H82" s="75"/>
    </row>
  </sheetData>
  <sheetProtection algorithmName="SHA-512" hashValue="4CUN7TRgn6cauriOCeGbqk49ZteiTaKK7zPR6rf7lvrRO5LUzxKvKG4ILjhACBKIXc8o0yDEX7bmBe9qBC6JtQ==" saltValue="M5LuTPvUm2+NP6Sp7nG8Og==" spinCount="100000" sheet="1" objects="1" scenarios="1"/>
  <mergeCells count="7">
    <mergeCell ref="A4:H4"/>
    <mergeCell ref="A5:H5"/>
    <mergeCell ref="A82:H82"/>
    <mergeCell ref="A1:H1"/>
    <mergeCell ref="A2:H2"/>
    <mergeCell ref="A3:H3"/>
    <mergeCell ref="F8:H8"/>
  </mergeCells>
  <printOptions horizontalCentered="1"/>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53"/>
  <sheetViews>
    <sheetView zoomScale="106" zoomScaleNormal="106" workbookViewId="0">
      <selection sqref="A1:O1"/>
    </sheetView>
  </sheetViews>
  <sheetFormatPr defaultRowHeight="13.5" customHeight="1"/>
  <cols>
    <col min="1" max="1" width="4.7109375" style="1" customWidth="1"/>
    <col min="2" max="2" width="4.42578125" style="1" customWidth="1"/>
    <col min="3" max="3" width="46.42578125" style="1" customWidth="1"/>
    <col min="4" max="4" width="2.7109375" style="1" customWidth="1"/>
    <col min="5" max="6" width="10.85546875" style="1" customWidth="1"/>
    <col min="7" max="7" width="2.7109375" style="1" customWidth="1"/>
    <col min="8" max="9" width="10.85546875" style="1" customWidth="1"/>
    <col min="10" max="10" width="2.7109375" style="1" customWidth="1"/>
    <col min="11" max="12" width="10.85546875" style="1" customWidth="1"/>
    <col min="13" max="13" width="2.7109375" style="1" customWidth="1"/>
    <col min="14" max="15" width="10.85546875" style="1" customWidth="1"/>
    <col min="16" max="16" width="9.140625" style="67" customWidth="1"/>
    <col min="17" max="17" width="9" style="1" customWidth="1"/>
    <col min="18" max="16384" width="9.140625" style="1"/>
  </cols>
  <sheetData>
    <row r="1" spans="1:16" s="8" customFormat="1" ht="15.75" customHeight="1">
      <c r="A1" s="74" t="s">
        <v>0</v>
      </c>
      <c r="B1" s="74"/>
      <c r="C1" s="74"/>
      <c r="D1" s="74"/>
      <c r="E1" s="74"/>
      <c r="F1" s="74"/>
      <c r="G1" s="74"/>
      <c r="H1" s="74"/>
      <c r="I1" s="74"/>
      <c r="J1" s="74"/>
      <c r="K1" s="74"/>
      <c r="L1" s="74"/>
      <c r="M1" s="74"/>
      <c r="N1" s="74"/>
      <c r="O1" s="74"/>
      <c r="P1" s="66"/>
    </row>
    <row r="2" spans="1:16" s="8" customFormat="1" ht="15.75" customHeight="1">
      <c r="A2" s="74" t="s">
        <v>95</v>
      </c>
      <c r="B2" s="74"/>
      <c r="C2" s="74"/>
      <c r="D2" s="74"/>
      <c r="E2" s="74"/>
      <c r="F2" s="74"/>
      <c r="G2" s="74"/>
      <c r="H2" s="74"/>
      <c r="I2" s="74"/>
      <c r="J2" s="74"/>
      <c r="K2" s="74"/>
      <c r="L2" s="74"/>
      <c r="M2" s="74"/>
      <c r="N2" s="74"/>
      <c r="O2" s="74"/>
      <c r="P2" s="66"/>
    </row>
    <row r="3" spans="1:16" s="8" customFormat="1" ht="15.75" customHeight="1">
      <c r="A3" s="74" t="s">
        <v>170</v>
      </c>
      <c r="B3" s="74"/>
      <c r="C3" s="74"/>
      <c r="D3" s="74"/>
      <c r="E3" s="74"/>
      <c r="F3" s="74"/>
      <c r="G3" s="74"/>
      <c r="H3" s="74"/>
      <c r="I3" s="74"/>
      <c r="J3" s="74"/>
      <c r="K3" s="74"/>
      <c r="L3" s="74"/>
      <c r="M3" s="74"/>
      <c r="N3" s="74"/>
      <c r="O3" s="74"/>
      <c r="P3" s="66"/>
    </row>
    <row r="4" spans="1:16" s="8" customFormat="1" ht="15.75" customHeight="1">
      <c r="A4" s="74" t="s">
        <v>2</v>
      </c>
      <c r="B4" s="74"/>
      <c r="C4" s="74"/>
      <c r="D4" s="74"/>
      <c r="E4" s="74"/>
      <c r="F4" s="74"/>
      <c r="G4" s="74"/>
      <c r="H4" s="74"/>
      <c r="I4" s="74"/>
      <c r="J4" s="74"/>
      <c r="K4" s="74"/>
      <c r="L4" s="74"/>
      <c r="M4" s="74"/>
      <c r="N4" s="74"/>
      <c r="O4" s="74"/>
      <c r="P4" s="66"/>
    </row>
    <row r="5" spans="1:16" s="8" customFormat="1" ht="15.75" customHeight="1">
      <c r="A5" s="74" t="s">
        <v>3</v>
      </c>
      <c r="B5" s="74"/>
      <c r="C5" s="74"/>
      <c r="D5" s="74"/>
      <c r="E5" s="74"/>
      <c r="F5" s="74"/>
      <c r="G5" s="74"/>
      <c r="H5" s="74"/>
      <c r="I5" s="74"/>
      <c r="J5" s="74"/>
      <c r="K5" s="74"/>
      <c r="L5" s="74"/>
      <c r="M5" s="74"/>
      <c r="N5" s="74"/>
      <c r="O5" s="74"/>
      <c r="P5" s="66"/>
    </row>
    <row r="6" spans="1:16" ht="15.75" customHeight="1"/>
    <row r="7" spans="1:16" ht="13.5" customHeight="1">
      <c r="E7" s="80" t="s">
        <v>14</v>
      </c>
      <c r="F7" s="80"/>
      <c r="G7" s="80"/>
      <c r="H7" s="80"/>
      <c r="I7" s="80"/>
      <c r="J7" s="7"/>
      <c r="K7" s="80" t="s">
        <v>178</v>
      </c>
      <c r="L7" s="80"/>
      <c r="M7" s="80"/>
      <c r="N7" s="80"/>
      <c r="O7" s="80"/>
    </row>
    <row r="8" spans="1:16" ht="13.5" customHeight="1" thickBot="1">
      <c r="E8" s="77" t="s">
        <v>17</v>
      </c>
      <c r="F8" s="77"/>
      <c r="G8" s="77"/>
      <c r="H8" s="77"/>
      <c r="I8" s="77"/>
      <c r="J8" s="7"/>
      <c r="K8" s="77" t="str">
        <f>E8</f>
        <v>October 31,</v>
      </c>
      <c r="L8" s="77"/>
      <c r="M8" s="77"/>
      <c r="N8" s="77"/>
      <c r="O8" s="77"/>
    </row>
    <row r="9" spans="1:16" ht="13.5" customHeight="1" thickBot="1">
      <c r="E9" s="90">
        <v>2024</v>
      </c>
      <c r="F9" s="90"/>
      <c r="G9" s="57"/>
      <c r="H9" s="90">
        <v>2023</v>
      </c>
      <c r="I9" s="90"/>
      <c r="J9" s="7"/>
      <c r="K9" s="77">
        <v>2024</v>
      </c>
      <c r="L9" s="77"/>
      <c r="M9" s="57"/>
      <c r="N9" s="77">
        <v>2023</v>
      </c>
      <c r="O9" s="77"/>
    </row>
    <row r="10" spans="1:16" ht="30.75" customHeight="1" thickBot="1">
      <c r="E10" s="69" t="s">
        <v>140</v>
      </c>
      <c r="F10" s="69" t="s">
        <v>55</v>
      </c>
      <c r="G10" s="70"/>
      <c r="H10" s="69" t="s">
        <v>140</v>
      </c>
      <c r="I10" s="69" t="s">
        <v>55</v>
      </c>
      <c r="J10" s="70"/>
      <c r="K10" s="69" t="s">
        <v>140</v>
      </c>
      <c r="L10" s="69" t="s">
        <v>55</v>
      </c>
      <c r="M10" s="70"/>
      <c r="N10" s="69" t="s">
        <v>140</v>
      </c>
      <c r="O10" s="69" t="s">
        <v>55</v>
      </c>
    </row>
    <row r="11" spans="1:16" ht="13.5" customHeight="1">
      <c r="J11" s="7"/>
      <c r="N11" s="89"/>
      <c r="O11" s="89"/>
    </row>
    <row r="12" spans="1:16" ht="13.5" customHeight="1">
      <c r="A12" s="1" t="s">
        <v>123</v>
      </c>
      <c r="E12" s="13">
        <v>351</v>
      </c>
      <c r="F12" s="22">
        <v>1.22</v>
      </c>
      <c r="H12" s="13">
        <v>475</v>
      </c>
      <c r="I12" s="22">
        <v>1.62</v>
      </c>
      <c r="K12" s="13">
        <v>1289</v>
      </c>
      <c r="L12" s="22">
        <v>4.43</v>
      </c>
      <c r="M12" s="37"/>
      <c r="N12" s="13">
        <v>1240</v>
      </c>
      <c r="O12" s="22">
        <v>4.1900000000000004</v>
      </c>
    </row>
    <row r="13" spans="1:16" ht="13.5" customHeight="1">
      <c r="B13" s="1" t="s">
        <v>56</v>
      </c>
      <c r="F13" s="53"/>
      <c r="I13" s="53"/>
    </row>
    <row r="14" spans="1:16" ht="13.5" customHeight="1">
      <c r="C14" s="1" t="s">
        <v>159</v>
      </c>
      <c r="E14" s="15">
        <v>5</v>
      </c>
      <c r="F14" s="71">
        <v>0.02</v>
      </c>
      <c r="H14" s="24">
        <v>46</v>
      </c>
      <c r="I14" s="45">
        <v>0.16</v>
      </c>
      <c r="K14" s="15">
        <v>76</v>
      </c>
      <c r="L14" s="26">
        <v>0.26</v>
      </c>
      <c r="N14" s="24">
        <v>46</v>
      </c>
      <c r="O14" s="45">
        <v>0.16</v>
      </c>
    </row>
    <row r="15" spans="1:16" ht="13.5" customHeight="1">
      <c r="C15" s="1" t="s">
        <v>165</v>
      </c>
      <c r="E15" s="24" t="s">
        <v>183</v>
      </c>
      <c r="F15" s="24" t="s">
        <v>183</v>
      </c>
      <c r="H15" s="24" t="s">
        <v>183</v>
      </c>
      <c r="I15" s="24" t="s">
        <v>183</v>
      </c>
      <c r="K15" s="15">
        <v>8</v>
      </c>
      <c r="L15" s="26">
        <v>0.03</v>
      </c>
      <c r="N15" s="24">
        <v>277</v>
      </c>
      <c r="O15" s="45">
        <v>0.94</v>
      </c>
    </row>
    <row r="16" spans="1:16" ht="13.5" customHeight="1">
      <c r="C16" s="1" t="s">
        <v>57</v>
      </c>
      <c r="E16" s="15">
        <v>25</v>
      </c>
      <c r="F16" s="71">
        <v>0.09</v>
      </c>
      <c r="H16" s="15">
        <v>27</v>
      </c>
      <c r="I16" s="26">
        <v>0.09</v>
      </c>
      <c r="K16" s="15">
        <v>102</v>
      </c>
      <c r="L16" s="26">
        <v>0.35</v>
      </c>
      <c r="N16" s="15">
        <v>139</v>
      </c>
      <c r="O16" s="26">
        <v>0.47</v>
      </c>
    </row>
    <row r="17" spans="1:32" ht="13.5" customHeight="1">
      <c r="C17" s="1" t="s">
        <v>58</v>
      </c>
      <c r="E17" s="15">
        <v>6</v>
      </c>
      <c r="F17" s="71">
        <v>0.02</v>
      </c>
      <c r="H17" s="15">
        <v>-6</v>
      </c>
      <c r="I17" s="26">
        <v>-0.02</v>
      </c>
      <c r="K17" s="15">
        <v>11</v>
      </c>
      <c r="L17" s="26">
        <v>0.04</v>
      </c>
      <c r="N17" s="24">
        <v>25</v>
      </c>
      <c r="O17" s="45">
        <v>0.08</v>
      </c>
    </row>
    <row r="18" spans="1:32" ht="13.5" customHeight="1">
      <c r="C18" s="1" t="s">
        <v>59</v>
      </c>
      <c r="E18" s="15">
        <v>7</v>
      </c>
      <c r="F18" s="71">
        <v>0.02</v>
      </c>
      <c r="H18" s="15">
        <v>4</v>
      </c>
      <c r="I18" s="26">
        <v>0.01</v>
      </c>
      <c r="K18" s="15">
        <v>12</v>
      </c>
      <c r="L18" s="26">
        <v>0.04</v>
      </c>
      <c r="N18" s="15">
        <v>16</v>
      </c>
      <c r="O18" s="26">
        <v>0.05</v>
      </c>
    </row>
    <row r="19" spans="1:32" ht="13.5" customHeight="1">
      <c r="C19" s="1" t="s">
        <v>184</v>
      </c>
      <c r="E19" s="24" t="s">
        <v>183</v>
      </c>
      <c r="F19" s="24" t="s">
        <v>183</v>
      </c>
      <c r="H19" s="15">
        <v>-43</v>
      </c>
      <c r="I19" s="26">
        <v>-0.15</v>
      </c>
      <c r="K19" s="24" t="s">
        <v>183</v>
      </c>
      <c r="L19" s="24" t="s">
        <v>183</v>
      </c>
      <c r="N19" s="15">
        <v>-43</v>
      </c>
      <c r="O19" s="26">
        <v>-0.15</v>
      </c>
    </row>
    <row r="20" spans="1:32" ht="13.5" customHeight="1">
      <c r="C20" s="1" t="s">
        <v>196</v>
      </c>
      <c r="E20" s="24">
        <v>12</v>
      </c>
      <c r="F20" s="71">
        <v>0.04</v>
      </c>
      <c r="H20" s="15">
        <v>27</v>
      </c>
      <c r="I20" s="45">
        <v>0.09</v>
      </c>
      <c r="K20" s="15">
        <v>10</v>
      </c>
      <c r="L20" s="26">
        <v>0.03</v>
      </c>
      <c r="N20" s="24">
        <v>42</v>
      </c>
      <c r="O20" s="45">
        <v>0.14000000000000001</v>
      </c>
    </row>
    <row r="21" spans="1:32" ht="13.5" customHeight="1">
      <c r="C21" s="1" t="s">
        <v>185</v>
      </c>
      <c r="E21" s="24">
        <v>2</v>
      </c>
      <c r="F21" s="71">
        <v>0.01</v>
      </c>
      <c r="H21" s="15">
        <v>4</v>
      </c>
      <c r="I21" s="45">
        <v>0.01</v>
      </c>
      <c r="K21" s="15">
        <v>2</v>
      </c>
      <c r="L21" s="26">
        <v>0.01</v>
      </c>
      <c r="N21" s="24">
        <v>4</v>
      </c>
      <c r="O21" s="45">
        <v>0.01</v>
      </c>
    </row>
    <row r="22" spans="1:32" ht="13.5" customHeight="1">
      <c r="C22" s="1" t="s">
        <v>136</v>
      </c>
      <c r="E22" s="24" t="s">
        <v>183</v>
      </c>
      <c r="F22" s="24" t="s">
        <v>183</v>
      </c>
      <c r="H22" s="24" t="s">
        <v>183</v>
      </c>
      <c r="I22" s="45" t="s">
        <v>183</v>
      </c>
      <c r="K22" s="24" t="s">
        <v>183</v>
      </c>
      <c r="L22" s="24" t="s">
        <v>183</v>
      </c>
      <c r="N22" s="15">
        <v>1</v>
      </c>
      <c r="O22" s="45" t="s">
        <v>183</v>
      </c>
    </row>
    <row r="23" spans="1:32" ht="13.5" customHeight="1">
      <c r="C23" s="1" t="s">
        <v>60</v>
      </c>
      <c r="E23" s="24">
        <v>13</v>
      </c>
      <c r="F23" s="71">
        <v>0.05</v>
      </c>
      <c r="H23" s="24">
        <v>-11</v>
      </c>
      <c r="I23" s="26">
        <v>-0.03</v>
      </c>
      <c r="K23" s="24">
        <v>17</v>
      </c>
      <c r="L23" s="26">
        <v>0.06</v>
      </c>
      <c r="N23" s="24">
        <v>20</v>
      </c>
      <c r="O23" s="45">
        <v>7.0000000000000007E-2</v>
      </c>
    </row>
    <row r="24" spans="1:32" ht="13.5" customHeight="1">
      <c r="C24" s="1" t="s">
        <v>61</v>
      </c>
      <c r="E24" s="15">
        <v>-3</v>
      </c>
      <c r="F24" s="71">
        <v>-0.01</v>
      </c>
      <c r="H24" s="15">
        <v>-119</v>
      </c>
      <c r="I24" s="26">
        <v>-0.4</v>
      </c>
      <c r="K24" s="15">
        <v>12</v>
      </c>
      <c r="L24" s="26">
        <v>0.04</v>
      </c>
      <c r="N24" s="15">
        <v>-158</v>
      </c>
      <c r="O24" s="26">
        <v>-0.52</v>
      </c>
    </row>
    <row r="25" spans="1:32" ht="13.5" customHeight="1" thickBot="1">
      <c r="A25" s="1" t="s">
        <v>102</v>
      </c>
      <c r="E25" s="10">
        <f>SUM(E12:E24)</f>
        <v>418</v>
      </c>
      <c r="F25" s="54">
        <f>SUM(F12:F24)</f>
        <v>1.4600000000000002</v>
      </c>
      <c r="H25" s="10">
        <f>SUM(H12:H24)</f>
        <v>404</v>
      </c>
      <c r="I25" s="54">
        <f>SUM(I12:I24)</f>
        <v>1.3800000000000003</v>
      </c>
      <c r="K25" s="16">
        <f>SUM(K12:K24)</f>
        <v>1539</v>
      </c>
      <c r="L25" s="27">
        <f>SUM(L12:L24)</f>
        <v>5.2899999999999991</v>
      </c>
      <c r="M25" s="37"/>
      <c r="N25" s="16">
        <f>SUM(N12:N24)</f>
        <v>1609</v>
      </c>
      <c r="O25" s="27">
        <f>SUM(O12:O24)</f>
        <v>5.4399999999999995</v>
      </c>
    </row>
    <row r="26" spans="1:32" ht="13.5" customHeight="1" thickTop="1"/>
    <row r="28" spans="1:32" ht="76.5" customHeight="1">
      <c r="A28" s="84" t="s">
        <v>192</v>
      </c>
      <c r="B28" s="84"/>
      <c r="C28" s="84"/>
      <c r="D28" s="84"/>
      <c r="E28" s="84"/>
      <c r="F28" s="84"/>
      <c r="G28" s="84"/>
      <c r="H28" s="84"/>
      <c r="I28" s="84"/>
      <c r="J28" s="84"/>
      <c r="K28" s="84"/>
      <c r="L28" s="84"/>
      <c r="M28" s="84"/>
      <c r="N28" s="84"/>
      <c r="O28" s="84"/>
    </row>
    <row r="29" spans="1:32" ht="63" customHeight="1">
      <c r="A29" s="84" t="s">
        <v>187</v>
      </c>
      <c r="B29" s="84"/>
      <c r="C29" s="84"/>
      <c r="D29" s="84"/>
      <c r="E29" s="84"/>
      <c r="F29" s="84"/>
      <c r="G29" s="84"/>
      <c r="H29" s="84"/>
      <c r="I29" s="84"/>
      <c r="J29" s="84"/>
      <c r="K29" s="84"/>
      <c r="L29" s="84"/>
      <c r="M29" s="84"/>
      <c r="N29" s="84"/>
      <c r="O29" s="84"/>
    </row>
    <row r="30" spans="1:32" ht="36.75" customHeight="1">
      <c r="A30" s="48"/>
      <c r="B30" s="84" t="s">
        <v>160</v>
      </c>
      <c r="C30" s="84"/>
      <c r="D30" s="84"/>
      <c r="E30" s="84"/>
      <c r="F30" s="84"/>
      <c r="G30" s="84"/>
      <c r="H30" s="84"/>
      <c r="I30" s="84"/>
      <c r="J30" s="84"/>
      <c r="K30" s="84"/>
      <c r="L30" s="84"/>
      <c r="M30" s="84"/>
      <c r="N30" s="84"/>
      <c r="O30" s="84"/>
    </row>
    <row r="31" spans="1:32" ht="36.75" hidden="1" customHeight="1">
      <c r="A31" s="48"/>
      <c r="B31" s="86" t="s">
        <v>172</v>
      </c>
      <c r="C31" s="86"/>
      <c r="D31" s="86"/>
      <c r="E31" s="86"/>
      <c r="F31" s="86"/>
      <c r="G31" s="86"/>
      <c r="H31" s="86"/>
      <c r="I31" s="86"/>
      <c r="J31" s="86"/>
      <c r="K31" s="86"/>
      <c r="L31" s="86"/>
      <c r="M31" s="86"/>
      <c r="N31" s="86"/>
      <c r="O31" s="86"/>
      <c r="P31" s="73"/>
      <c r="Q31" s="73"/>
      <c r="R31" s="73"/>
      <c r="S31" s="73"/>
      <c r="T31" s="73"/>
      <c r="U31" s="73"/>
      <c r="V31" s="73"/>
      <c r="W31" s="73"/>
      <c r="X31" s="73"/>
      <c r="Y31" s="73"/>
      <c r="Z31" s="73"/>
      <c r="AA31" s="73"/>
      <c r="AB31" s="73"/>
      <c r="AC31" s="73"/>
      <c r="AD31" s="73"/>
      <c r="AE31" s="73"/>
      <c r="AF31" s="73"/>
    </row>
    <row r="32" spans="1:32" ht="21.75" customHeight="1">
      <c r="A32" s="48"/>
      <c r="B32" s="84" t="s">
        <v>127</v>
      </c>
      <c r="C32" s="84"/>
      <c r="D32" s="84"/>
      <c r="E32" s="84"/>
      <c r="F32" s="84"/>
      <c r="G32" s="84"/>
      <c r="H32" s="84"/>
      <c r="I32" s="84"/>
      <c r="J32" s="84"/>
      <c r="K32" s="84"/>
      <c r="L32" s="84"/>
      <c r="M32" s="84"/>
      <c r="N32" s="84"/>
      <c r="O32" s="84"/>
    </row>
    <row r="33" spans="1:30" ht="60.75" customHeight="1">
      <c r="A33" s="40"/>
      <c r="B33" s="84" t="s">
        <v>168</v>
      </c>
      <c r="C33" s="84"/>
      <c r="D33" s="84"/>
      <c r="E33" s="84"/>
      <c r="F33" s="84"/>
      <c r="G33" s="84"/>
      <c r="H33" s="84"/>
      <c r="I33" s="84"/>
      <c r="J33" s="84"/>
      <c r="K33" s="84"/>
      <c r="L33" s="84"/>
      <c r="M33" s="84"/>
      <c r="N33" s="84"/>
      <c r="O33" s="84"/>
    </row>
    <row r="34" spans="1:30" ht="50.25" customHeight="1">
      <c r="A34" s="40"/>
      <c r="B34" s="84" t="s">
        <v>169</v>
      </c>
      <c r="C34" s="84"/>
      <c r="D34" s="84"/>
      <c r="E34" s="84"/>
      <c r="F34" s="84"/>
      <c r="G34" s="84"/>
      <c r="H34" s="84"/>
      <c r="I34" s="84"/>
      <c r="J34" s="84"/>
      <c r="K34" s="84"/>
      <c r="L34" s="84"/>
      <c r="M34" s="84"/>
      <c r="N34" s="84"/>
      <c r="O34" s="84"/>
    </row>
    <row r="35" spans="1:30" ht="21.75" customHeight="1">
      <c r="A35" s="40"/>
      <c r="B35" s="84" t="s">
        <v>162</v>
      </c>
      <c r="C35" s="84"/>
      <c r="D35" s="84"/>
      <c r="E35" s="84"/>
      <c r="F35" s="84"/>
      <c r="G35" s="84"/>
      <c r="H35" s="84"/>
      <c r="I35" s="84"/>
      <c r="J35" s="84"/>
      <c r="K35" s="84"/>
      <c r="L35" s="84"/>
      <c r="M35" s="84"/>
      <c r="N35" s="84"/>
      <c r="O35" s="84"/>
    </row>
    <row r="36" spans="1:30" ht="21.75" customHeight="1">
      <c r="A36" s="39"/>
      <c r="B36" s="85" t="s">
        <v>175</v>
      </c>
      <c r="C36" s="86"/>
      <c r="D36" s="86"/>
      <c r="E36" s="86"/>
      <c r="F36" s="86"/>
      <c r="G36" s="86"/>
      <c r="H36" s="86"/>
      <c r="I36" s="86"/>
      <c r="J36" s="86"/>
      <c r="K36" s="86"/>
      <c r="L36" s="86"/>
      <c r="M36" s="86"/>
      <c r="N36" s="86"/>
      <c r="O36" s="86"/>
      <c r="P36" s="68"/>
    </row>
    <row r="37" spans="1:30" ht="33" hidden="1" customHeight="1">
      <c r="A37" s="39"/>
      <c r="B37" s="85" t="s">
        <v>147</v>
      </c>
      <c r="C37" s="86"/>
      <c r="D37" s="86"/>
      <c r="E37" s="86"/>
      <c r="F37" s="86"/>
      <c r="G37" s="86"/>
      <c r="H37" s="86"/>
      <c r="I37" s="86"/>
      <c r="J37" s="86"/>
      <c r="K37" s="86"/>
      <c r="L37" s="86"/>
      <c r="M37" s="86"/>
      <c r="N37" s="86"/>
      <c r="O37" s="86"/>
      <c r="P37" s="68"/>
    </row>
    <row r="38" spans="1:30" ht="21.75" customHeight="1">
      <c r="A38" s="39"/>
      <c r="B38" s="85" t="s">
        <v>186</v>
      </c>
      <c r="C38" s="86"/>
      <c r="D38" s="86"/>
      <c r="E38" s="86"/>
      <c r="F38" s="86"/>
      <c r="G38" s="86"/>
      <c r="H38" s="86"/>
      <c r="I38" s="86"/>
      <c r="J38" s="86"/>
      <c r="K38" s="86"/>
      <c r="L38" s="86"/>
      <c r="M38" s="86"/>
      <c r="N38" s="86"/>
      <c r="O38" s="86"/>
      <c r="P38" s="68"/>
    </row>
    <row r="39" spans="1:30" ht="21.75" customHeight="1">
      <c r="A39" s="40"/>
      <c r="B39" s="83" t="s">
        <v>163</v>
      </c>
      <c r="C39" s="84"/>
      <c r="D39" s="84"/>
      <c r="E39" s="84"/>
      <c r="F39" s="84"/>
      <c r="G39" s="84"/>
      <c r="H39" s="84"/>
      <c r="I39" s="84"/>
      <c r="J39" s="84"/>
      <c r="K39" s="84"/>
      <c r="L39" s="84"/>
      <c r="M39" s="84"/>
      <c r="N39" s="84"/>
      <c r="O39" s="84"/>
    </row>
    <row r="40" spans="1:30" ht="31.5" hidden="1" customHeight="1">
      <c r="A40" s="39"/>
      <c r="B40" s="82" t="s">
        <v>101</v>
      </c>
      <c r="C40" s="82"/>
      <c r="D40" s="82"/>
      <c r="E40" s="82"/>
      <c r="F40" s="82"/>
      <c r="G40" s="82"/>
      <c r="H40" s="82"/>
      <c r="I40" s="82"/>
      <c r="J40" s="82"/>
      <c r="K40" s="82"/>
      <c r="L40" s="82"/>
      <c r="M40" s="82"/>
      <c r="N40" s="82"/>
      <c r="O40" s="82"/>
    </row>
    <row r="41" spans="1:30" ht="21.75" customHeight="1">
      <c r="A41" s="17"/>
      <c r="B41" s="86" t="s">
        <v>174</v>
      </c>
      <c r="C41" s="86"/>
      <c r="D41" s="86"/>
      <c r="E41" s="86"/>
      <c r="F41" s="86"/>
      <c r="G41" s="86"/>
      <c r="H41" s="86"/>
      <c r="I41" s="86"/>
      <c r="J41" s="86"/>
      <c r="K41" s="86"/>
      <c r="L41" s="86"/>
      <c r="M41" s="86"/>
      <c r="N41" s="86"/>
      <c r="O41" s="86"/>
      <c r="P41" s="82"/>
      <c r="Q41" s="82"/>
      <c r="R41" s="82"/>
      <c r="S41" s="82"/>
      <c r="T41" s="82"/>
      <c r="U41" s="82"/>
      <c r="V41" s="82"/>
      <c r="W41" s="82"/>
      <c r="X41" s="82"/>
      <c r="Y41" s="82"/>
      <c r="Z41" s="82"/>
      <c r="AA41" s="82"/>
      <c r="AB41" s="82"/>
      <c r="AC41" s="82"/>
      <c r="AD41" s="82"/>
    </row>
    <row r="42" spans="1:30" ht="31.5" hidden="1" customHeight="1">
      <c r="A42" s="39"/>
      <c r="B42" s="88" t="s">
        <v>117</v>
      </c>
      <c r="C42" s="88"/>
      <c r="D42" s="88"/>
      <c r="E42" s="88"/>
      <c r="F42" s="88"/>
      <c r="G42" s="88"/>
      <c r="H42" s="88"/>
      <c r="I42" s="88"/>
      <c r="J42" s="88"/>
      <c r="K42" s="88"/>
      <c r="L42" s="88"/>
      <c r="M42" s="88"/>
      <c r="N42" s="88"/>
      <c r="O42" s="88"/>
    </row>
    <row r="43" spans="1:30" ht="9" customHeight="1"/>
    <row r="44" spans="1:30" ht="52.5" customHeight="1">
      <c r="A44" s="87" t="s">
        <v>63</v>
      </c>
      <c r="B44" s="87"/>
      <c r="C44" s="87"/>
      <c r="D44" s="87"/>
      <c r="E44" s="87"/>
      <c r="F44" s="87"/>
      <c r="G44" s="87"/>
      <c r="H44" s="87"/>
      <c r="I44" s="87"/>
      <c r="J44" s="87"/>
      <c r="K44" s="87"/>
      <c r="L44" s="87"/>
      <c r="M44" s="87"/>
      <c r="N44" s="87"/>
      <c r="O44" s="87"/>
    </row>
    <row r="45" spans="1:30" ht="9.75" customHeight="1"/>
    <row r="46" spans="1:30" ht="78" customHeight="1">
      <c r="A46" s="87" t="s">
        <v>87</v>
      </c>
      <c r="B46" s="87"/>
      <c r="C46" s="87"/>
      <c r="D46" s="87"/>
      <c r="E46" s="87"/>
      <c r="F46" s="87"/>
      <c r="G46" s="87"/>
      <c r="H46" s="87"/>
      <c r="I46" s="87"/>
      <c r="J46" s="87"/>
      <c r="K46" s="87"/>
      <c r="L46" s="87"/>
      <c r="M46" s="87"/>
      <c r="N46" s="87"/>
      <c r="O46" s="87"/>
    </row>
    <row r="47" spans="1:30" ht="9.75" customHeight="1"/>
    <row r="48" spans="1:30" ht="40.5" customHeight="1">
      <c r="A48" s="87" t="s">
        <v>64</v>
      </c>
      <c r="B48" s="87"/>
      <c r="C48" s="87"/>
      <c r="D48" s="87"/>
      <c r="E48" s="87"/>
      <c r="F48" s="87"/>
      <c r="G48" s="87"/>
      <c r="H48" s="87"/>
      <c r="I48" s="87"/>
      <c r="J48" s="87"/>
      <c r="K48" s="87"/>
      <c r="L48" s="87"/>
      <c r="M48" s="87"/>
      <c r="N48" s="87"/>
      <c r="O48" s="87"/>
    </row>
    <row r="49" spans="1:15" ht="9" customHeight="1"/>
    <row r="50" spans="1:15" ht="13.5" customHeight="1">
      <c r="A50" s="1" t="s">
        <v>62</v>
      </c>
    </row>
    <row r="51" spans="1:15" ht="13.5" customHeight="1">
      <c r="A51" s="75"/>
      <c r="B51" s="75"/>
      <c r="C51" s="75"/>
      <c r="D51" s="75"/>
      <c r="E51" s="75"/>
      <c r="F51" s="75"/>
      <c r="G51" s="75"/>
      <c r="H51" s="75"/>
      <c r="I51" s="75"/>
      <c r="J51" s="75"/>
      <c r="K51" s="75"/>
      <c r="L51" s="75"/>
      <c r="M51" s="75"/>
      <c r="N51" s="75"/>
      <c r="O51" s="75"/>
    </row>
    <row r="53" spans="1:15" ht="13.5" customHeight="1">
      <c r="A53" s="75" t="s">
        <v>45</v>
      </c>
      <c r="B53" s="75"/>
      <c r="C53" s="75"/>
      <c r="D53" s="75"/>
      <c r="E53" s="75"/>
      <c r="F53" s="75"/>
      <c r="G53" s="75"/>
      <c r="H53" s="75"/>
      <c r="I53" s="75"/>
      <c r="J53" s="75"/>
      <c r="K53" s="75"/>
      <c r="L53" s="75"/>
      <c r="M53" s="75"/>
      <c r="N53" s="75"/>
      <c r="O53" s="75"/>
    </row>
  </sheetData>
  <sheetProtection algorithmName="SHA-512" hashValue="jXRnbEA1G1MAavDEiVMcgomnZ7TpqAIv2XmX//pRC1mnKZq2l9Z5NtIj5dVW9VwVU0A1OGoWp2GVA998MkeiWQ==" saltValue="2AygUDFdEfZDutZda30EFw==" spinCount="100000" sheet="1" objects="1" scenarios="1"/>
  <mergeCells count="36">
    <mergeCell ref="A1:O1"/>
    <mergeCell ref="A2:O2"/>
    <mergeCell ref="A3:O3"/>
    <mergeCell ref="A4:O4"/>
    <mergeCell ref="A5:O5"/>
    <mergeCell ref="N11:O11"/>
    <mergeCell ref="A28:O28"/>
    <mergeCell ref="B33:O33"/>
    <mergeCell ref="E7:I7"/>
    <mergeCell ref="K7:O7"/>
    <mergeCell ref="E8:I8"/>
    <mergeCell ref="K8:O8"/>
    <mergeCell ref="E9:F9"/>
    <mergeCell ref="H9:I9"/>
    <mergeCell ref="K9:L9"/>
    <mergeCell ref="N9:O9"/>
    <mergeCell ref="A29:O29"/>
    <mergeCell ref="B32:O32"/>
    <mergeCell ref="B30:O30"/>
    <mergeCell ref="B31:O31"/>
    <mergeCell ref="B36:O36"/>
    <mergeCell ref="A48:O48"/>
    <mergeCell ref="B34:O34"/>
    <mergeCell ref="A46:O46"/>
    <mergeCell ref="B41:O41"/>
    <mergeCell ref="B37:O37"/>
    <mergeCell ref="B40:O40"/>
    <mergeCell ref="A44:O44"/>
    <mergeCell ref="B42:O42"/>
    <mergeCell ref="B35:O35"/>
    <mergeCell ref="B38:O38"/>
    <mergeCell ref="A53:O53"/>
    <mergeCell ref="A51:O51"/>
    <mergeCell ref="P41:AA41"/>
    <mergeCell ref="AB41:AD41"/>
    <mergeCell ref="B39:O39"/>
  </mergeCells>
  <printOptions horizontalCentered="1"/>
  <pageMargins left="0.7" right="0.7" top="0.5" bottom="0.5" header="0.3" footer="0.3"/>
  <pageSetup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68"/>
  <sheetViews>
    <sheetView topLeftCell="A14" zoomScaleNormal="10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5.85546875" style="1" customWidth="1"/>
    <col min="7" max="7" width="11.85546875" style="1" customWidth="1"/>
    <col min="8" max="16384" width="9.140625" style="1"/>
  </cols>
  <sheetData>
    <row r="1" spans="1:8" s="8" customFormat="1" ht="15.75" customHeight="1">
      <c r="A1" s="74" t="s">
        <v>0</v>
      </c>
      <c r="B1" s="74"/>
      <c r="C1" s="74"/>
      <c r="D1" s="74"/>
      <c r="E1" s="74"/>
      <c r="F1" s="74"/>
      <c r="G1" s="74"/>
      <c r="H1" s="74"/>
    </row>
    <row r="2" spans="1:8" s="8" customFormat="1" ht="15.75" customHeight="1">
      <c r="A2" s="74" t="s">
        <v>69</v>
      </c>
      <c r="B2" s="74"/>
      <c r="C2" s="74"/>
      <c r="D2" s="74"/>
      <c r="E2" s="74"/>
    </row>
    <row r="3" spans="1:8" s="8" customFormat="1" ht="15.75" customHeight="1">
      <c r="A3" s="74" t="s">
        <v>70</v>
      </c>
      <c r="B3" s="74"/>
      <c r="C3" s="74"/>
      <c r="D3" s="74"/>
      <c r="E3" s="74"/>
    </row>
    <row r="4" spans="1:8" s="8" customFormat="1" ht="15.75" customHeight="1">
      <c r="A4" s="74" t="s">
        <v>2</v>
      </c>
      <c r="B4" s="74"/>
      <c r="C4" s="74"/>
      <c r="D4" s="74"/>
      <c r="E4" s="74"/>
    </row>
    <row r="5" spans="1:8" s="8" customFormat="1" ht="15.75" customHeight="1">
      <c r="A5" s="74" t="s">
        <v>3</v>
      </c>
      <c r="B5" s="74"/>
      <c r="C5" s="74"/>
      <c r="D5" s="74"/>
      <c r="E5" s="74"/>
    </row>
    <row r="8" spans="1:8">
      <c r="A8" s="92" t="s">
        <v>125</v>
      </c>
      <c r="B8" s="92"/>
      <c r="C8" s="92"/>
      <c r="D8" s="92"/>
      <c r="E8" s="92"/>
    </row>
    <row r="10" spans="1:8">
      <c r="A10" s="7" t="s">
        <v>77</v>
      </c>
    </row>
    <row r="11" spans="1:8" ht="13.5" thickBot="1">
      <c r="C11" s="6" t="s">
        <v>180</v>
      </c>
      <c r="E11" s="6" t="s">
        <v>181</v>
      </c>
    </row>
    <row r="12" spans="1:8">
      <c r="A12" s="2" t="s">
        <v>66</v>
      </c>
      <c r="C12" s="3">
        <v>833</v>
      </c>
      <c r="E12" s="3">
        <v>839</v>
      </c>
    </row>
    <row r="13" spans="1:8">
      <c r="A13" s="2" t="s">
        <v>67</v>
      </c>
      <c r="C13" s="19">
        <v>0.59099999999999997</v>
      </c>
      <c r="E13" s="19">
        <v>0.59499999999999997</v>
      </c>
    </row>
    <row r="14" spans="1:8">
      <c r="A14" s="2" t="s">
        <v>68</v>
      </c>
      <c r="C14" s="3">
        <v>233</v>
      </c>
      <c r="E14" s="3">
        <v>240</v>
      </c>
    </row>
    <row r="15" spans="1:8">
      <c r="A15" s="2" t="s">
        <v>85</v>
      </c>
      <c r="C15" s="19">
        <v>0.28000000000000003</v>
      </c>
      <c r="E15" s="19">
        <v>0.28599999999999998</v>
      </c>
    </row>
    <row r="18" spans="1:5">
      <c r="A18" s="7" t="s">
        <v>78</v>
      </c>
    </row>
    <row r="19" spans="1:5" ht="13.5" thickBot="1">
      <c r="C19" s="6" t="str">
        <f>C11</f>
        <v>Q4'24</v>
      </c>
      <c r="E19" s="6" t="str">
        <f>E11</f>
        <v>Q4'23</v>
      </c>
    </row>
    <row r="20" spans="1:5">
      <c r="A20" s="2" t="s">
        <v>66</v>
      </c>
      <c r="C20" s="3">
        <v>442</v>
      </c>
      <c r="E20" s="3">
        <v>445</v>
      </c>
    </row>
    <row r="21" spans="1:5">
      <c r="A21" s="2" t="s">
        <v>67</v>
      </c>
      <c r="C21" s="19">
        <v>0.51500000000000001</v>
      </c>
      <c r="E21" s="19">
        <v>0.53700000000000003</v>
      </c>
    </row>
    <row r="22" spans="1:5">
      <c r="A22" s="2" t="s">
        <v>68</v>
      </c>
      <c r="C22" s="3">
        <v>94</v>
      </c>
      <c r="E22" s="3">
        <v>101</v>
      </c>
    </row>
    <row r="23" spans="1:5">
      <c r="A23" s="2" t="s">
        <v>85</v>
      </c>
      <c r="C23" s="19">
        <v>0.21199999999999999</v>
      </c>
      <c r="E23" s="19">
        <v>0.22700000000000001</v>
      </c>
    </row>
    <row r="26" spans="1:5">
      <c r="A26" s="7" t="s">
        <v>88</v>
      </c>
    </row>
    <row r="27" spans="1:5" ht="13.5" thickBot="1">
      <c r="C27" s="6" t="str">
        <f>C11</f>
        <v>Q4'24</v>
      </c>
      <c r="E27" s="6" t="str">
        <f>E11</f>
        <v>Q4'23</v>
      </c>
    </row>
    <row r="28" spans="1:5">
      <c r="A28" s="2" t="s">
        <v>66</v>
      </c>
      <c r="C28" s="3">
        <v>426</v>
      </c>
      <c r="E28" s="3">
        <v>404</v>
      </c>
    </row>
    <row r="29" spans="1:5">
      <c r="A29" s="2" t="s">
        <v>67</v>
      </c>
      <c r="C29" s="19">
        <v>0.50900000000000001</v>
      </c>
      <c r="E29" s="19">
        <v>0.504</v>
      </c>
    </row>
    <row r="30" spans="1:5">
      <c r="A30" s="2" t="s">
        <v>68</v>
      </c>
      <c r="C30" s="3">
        <v>139</v>
      </c>
      <c r="E30" s="3">
        <v>128</v>
      </c>
    </row>
    <row r="31" spans="1:5">
      <c r="A31" s="2" t="s">
        <v>85</v>
      </c>
      <c r="C31" s="19">
        <v>0.32600000000000001</v>
      </c>
      <c r="E31" s="19">
        <v>0.317</v>
      </c>
    </row>
    <row r="34" spans="1:5">
      <c r="A34" s="92" t="s">
        <v>81</v>
      </c>
      <c r="B34" s="92"/>
      <c r="C34" s="92"/>
      <c r="D34" s="92"/>
      <c r="E34" s="92"/>
    </row>
    <row r="36" spans="1:5">
      <c r="A36" s="7" t="s">
        <v>77</v>
      </c>
    </row>
    <row r="37" spans="1:5" ht="13.5" thickBot="1">
      <c r="C37" s="6" t="s">
        <v>161</v>
      </c>
      <c r="E37" s="6" t="s">
        <v>148</v>
      </c>
    </row>
    <row r="38" spans="1:5">
      <c r="A38" s="2" t="s">
        <v>66</v>
      </c>
      <c r="C38" s="3">
        <v>3215</v>
      </c>
      <c r="E38" s="3">
        <v>3510</v>
      </c>
    </row>
    <row r="39" spans="1:5">
      <c r="A39" s="2" t="s">
        <v>67</v>
      </c>
      <c r="C39" s="19">
        <v>0.59699999999999998</v>
      </c>
      <c r="E39" s="19">
        <v>0.60299999999999998</v>
      </c>
    </row>
    <row r="40" spans="1:5">
      <c r="A40" s="2" t="s">
        <v>68</v>
      </c>
      <c r="C40" s="3">
        <v>877</v>
      </c>
      <c r="E40" s="3">
        <v>1049</v>
      </c>
    </row>
    <row r="41" spans="1:5">
      <c r="A41" s="2" t="s">
        <v>85</v>
      </c>
      <c r="C41" s="19">
        <v>0.27300000000000002</v>
      </c>
      <c r="E41" s="19">
        <v>0.29899999999999999</v>
      </c>
    </row>
    <row r="44" spans="1:5">
      <c r="A44" s="7" t="s">
        <v>78</v>
      </c>
    </row>
    <row r="45" spans="1:5" ht="13.5" thickBot="1">
      <c r="C45" s="6" t="str">
        <f>C37</f>
        <v>FY24</v>
      </c>
      <c r="E45" s="6" t="str">
        <f>E37</f>
        <v>FY23</v>
      </c>
    </row>
    <row r="46" spans="1:5">
      <c r="A46" s="2" t="s">
        <v>66</v>
      </c>
      <c r="C46" s="3">
        <v>1651</v>
      </c>
      <c r="E46" s="3">
        <v>1755</v>
      </c>
    </row>
    <row r="47" spans="1:5">
      <c r="A47" s="2" t="s">
        <v>67</v>
      </c>
      <c r="C47" s="19">
        <v>0.52400000000000002</v>
      </c>
      <c r="E47" s="19">
        <v>0.53400000000000003</v>
      </c>
    </row>
    <row r="48" spans="1:5">
      <c r="A48" s="2" t="s">
        <v>68</v>
      </c>
      <c r="C48" s="3">
        <v>320</v>
      </c>
      <c r="E48" s="3">
        <v>363</v>
      </c>
    </row>
    <row r="49" spans="1:7">
      <c r="A49" s="2" t="s">
        <v>85</v>
      </c>
      <c r="C49" s="19">
        <v>0.19400000000000001</v>
      </c>
      <c r="E49" s="19">
        <v>0.20699999999999999</v>
      </c>
    </row>
    <row r="52" spans="1:7">
      <c r="A52" s="7" t="s">
        <v>88</v>
      </c>
    </row>
    <row r="53" spans="1:7" ht="13.5" thickBot="1">
      <c r="C53" s="6" t="str">
        <f>C37</f>
        <v>FY24</v>
      </c>
      <c r="E53" s="6" t="str">
        <f>E37</f>
        <v>FY23</v>
      </c>
    </row>
    <row r="54" spans="1:7">
      <c r="A54" s="2" t="s">
        <v>66</v>
      </c>
      <c r="C54" s="3">
        <v>1644</v>
      </c>
      <c r="E54" s="3">
        <v>1568</v>
      </c>
    </row>
    <row r="55" spans="1:7">
      <c r="A55" s="2" t="s">
        <v>67</v>
      </c>
      <c r="C55" s="19">
        <v>0.50900000000000001</v>
      </c>
      <c r="E55" s="19">
        <v>0.49299999999999999</v>
      </c>
    </row>
    <row r="56" spans="1:7">
      <c r="A56" s="2" t="s">
        <v>68</v>
      </c>
      <c r="C56" s="3">
        <v>524</v>
      </c>
      <c r="E56" s="3">
        <v>463</v>
      </c>
    </row>
    <row r="57" spans="1:7">
      <c r="A57" s="2" t="s">
        <v>85</v>
      </c>
      <c r="C57" s="19">
        <v>0.31900000000000001</v>
      </c>
      <c r="E57" s="19">
        <v>0.29499999999999998</v>
      </c>
    </row>
    <row r="61" spans="1:7" ht="54" customHeight="1">
      <c r="A61" s="91" t="s">
        <v>177</v>
      </c>
      <c r="B61" s="91"/>
      <c r="C61" s="91"/>
      <c r="D61" s="91"/>
      <c r="E61" s="91"/>
      <c r="F61" s="36"/>
      <c r="G61" s="36"/>
    </row>
    <row r="63" spans="1:7" ht="41.25" customHeight="1">
      <c r="A63" s="87" t="s">
        <v>71</v>
      </c>
      <c r="B63" s="87"/>
      <c r="C63" s="87"/>
      <c r="D63" s="87"/>
      <c r="E63" s="87"/>
      <c r="F63" s="36"/>
      <c r="G63" s="36"/>
    </row>
    <row r="65" spans="1:5">
      <c r="A65" s="1" t="s">
        <v>72</v>
      </c>
    </row>
    <row r="68" spans="1:5">
      <c r="A68" s="75" t="s">
        <v>73</v>
      </c>
      <c r="B68" s="75"/>
      <c r="C68" s="75"/>
      <c r="D68" s="75"/>
      <c r="E68" s="75"/>
    </row>
  </sheetData>
  <sheetProtection algorithmName="SHA-512" hashValue="u2IPnnH3A5F5HI1LbMLKFe35mpDBhIaCR/qXjm4pE0FefJUii2bJQR6uRsQ8LUzPFVpXtIxDqObhlnqvTwpmUg==" saltValue="m8la6FLTZ2iaFPz/FH19SQ==" spinCount="100000" sheet="1" objects="1" scenarios="1"/>
  <mergeCells count="11">
    <mergeCell ref="F1:H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Normal="100" workbookViewId="0">
      <selection sqref="A1:I1"/>
    </sheetView>
  </sheetViews>
  <sheetFormatPr defaultRowHeight="14.25"/>
  <cols>
    <col min="1" max="1" width="48.42578125" style="30" customWidth="1"/>
    <col min="2" max="3" width="11.140625" style="30" customWidth="1"/>
    <col min="4" max="4" width="15.42578125" style="30" customWidth="1"/>
    <col min="5" max="5" width="3.7109375" style="30" customWidth="1"/>
    <col min="6" max="7" width="16.42578125" style="30" customWidth="1"/>
    <col min="8" max="8" width="3.7109375" style="30" customWidth="1"/>
    <col min="9" max="9" width="16.5703125" style="30" customWidth="1"/>
    <col min="10" max="16384" width="9.140625" style="30"/>
  </cols>
  <sheetData>
    <row r="1" spans="1:12" ht="15.75" customHeight="1">
      <c r="A1" s="74" t="s">
        <v>0</v>
      </c>
      <c r="B1" s="74"/>
      <c r="C1" s="74"/>
      <c r="D1" s="74"/>
      <c r="E1" s="74"/>
      <c r="F1" s="74"/>
      <c r="G1" s="74"/>
      <c r="H1" s="74"/>
      <c r="I1" s="74"/>
      <c r="L1" s="35"/>
    </row>
    <row r="2" spans="1:12" ht="15.75" customHeight="1">
      <c r="A2" s="74" t="s">
        <v>130</v>
      </c>
      <c r="B2" s="74"/>
      <c r="C2" s="74"/>
      <c r="D2" s="74"/>
      <c r="E2" s="74"/>
      <c r="F2" s="74"/>
      <c r="G2" s="74"/>
      <c r="H2" s="74"/>
      <c r="I2" s="74"/>
      <c r="L2" s="35"/>
    </row>
    <row r="3" spans="1:12" ht="15.75" customHeight="1">
      <c r="A3" s="74" t="s">
        <v>131</v>
      </c>
      <c r="B3" s="74"/>
      <c r="C3" s="74"/>
      <c r="D3" s="74"/>
      <c r="E3" s="74"/>
      <c r="F3" s="74"/>
      <c r="G3" s="74"/>
      <c r="H3" s="74"/>
      <c r="I3" s="74"/>
      <c r="L3" s="35"/>
    </row>
    <row r="4" spans="1:12" ht="15.75" customHeight="1">
      <c r="A4" s="74" t="s">
        <v>80</v>
      </c>
      <c r="B4" s="74"/>
      <c r="C4" s="74"/>
      <c r="D4" s="74"/>
      <c r="E4" s="74"/>
      <c r="F4" s="74"/>
      <c r="G4" s="74"/>
      <c r="H4" s="74"/>
      <c r="I4" s="74"/>
    </row>
    <row r="5" spans="1:12" ht="15.75" customHeight="1">
      <c r="A5" s="74" t="s">
        <v>2</v>
      </c>
      <c r="B5" s="74"/>
      <c r="C5" s="74"/>
      <c r="D5" s="74"/>
      <c r="E5" s="74"/>
      <c r="F5" s="74"/>
      <c r="G5" s="74"/>
      <c r="H5" s="74"/>
      <c r="I5" s="74"/>
    </row>
    <row r="6" spans="1:12" ht="15.75" customHeight="1">
      <c r="A6" s="74" t="s">
        <v>3</v>
      </c>
      <c r="B6" s="74"/>
      <c r="C6" s="74"/>
      <c r="D6" s="74"/>
      <c r="E6" s="74"/>
      <c r="F6" s="74"/>
      <c r="G6" s="74"/>
      <c r="H6" s="74"/>
      <c r="I6" s="74"/>
    </row>
    <row r="7" spans="1:12" ht="15.75" customHeight="1"/>
    <row r="8" spans="1:12" s="1" customFormat="1" ht="12.75">
      <c r="B8" s="95" t="s">
        <v>81</v>
      </c>
      <c r="C8" s="95"/>
      <c r="D8" s="95"/>
      <c r="E8" s="95"/>
      <c r="F8" s="95"/>
      <c r="G8" s="95"/>
      <c r="H8" s="95"/>
      <c r="I8" s="95"/>
    </row>
    <row r="9" spans="1:12" s="1" customFormat="1" ht="12.75"/>
    <row r="10" spans="1:12" s="1" customFormat="1" ht="32.25" customHeight="1" thickBot="1">
      <c r="B10" s="77" t="s">
        <v>82</v>
      </c>
      <c r="C10" s="77"/>
      <c r="D10" s="77"/>
      <c r="E10" s="7"/>
      <c r="F10" s="61"/>
      <c r="G10" s="61"/>
      <c r="H10" s="7"/>
      <c r="I10" s="57"/>
    </row>
    <row r="11" spans="1:12" s="1" customFormat="1" ht="12.75">
      <c r="D11" s="57" t="s">
        <v>81</v>
      </c>
    </row>
    <row r="12" spans="1:12" s="1" customFormat="1" ht="13.5" thickBot="1">
      <c r="A12" s="31" t="s">
        <v>89</v>
      </c>
      <c r="B12" s="6" t="s">
        <v>180</v>
      </c>
      <c r="C12" s="6" t="s">
        <v>181</v>
      </c>
      <c r="D12" s="6" t="s">
        <v>83</v>
      </c>
      <c r="F12" s="57"/>
      <c r="G12" s="57"/>
      <c r="I12" s="57"/>
    </row>
    <row r="13" spans="1:12" s="1" customFormat="1" ht="12.75"/>
    <row r="14" spans="1:12" s="1" customFormat="1" ht="12.75">
      <c r="A14" s="1" t="s">
        <v>77</v>
      </c>
      <c r="B14" s="3">
        <v>833</v>
      </c>
      <c r="C14" s="3">
        <v>839</v>
      </c>
      <c r="D14" s="62">
        <v>-0.01</v>
      </c>
      <c r="F14" s="57"/>
      <c r="G14" s="57"/>
      <c r="I14" s="33"/>
    </row>
    <row r="15" spans="1:12" s="1" customFormat="1" ht="12.75">
      <c r="A15" s="1" t="s">
        <v>78</v>
      </c>
      <c r="B15" s="4">
        <v>442</v>
      </c>
      <c r="C15" s="4">
        <v>445</v>
      </c>
      <c r="D15" s="62">
        <v>-0.01</v>
      </c>
      <c r="F15" s="34"/>
      <c r="G15" s="34"/>
      <c r="I15" s="34"/>
    </row>
    <row r="16" spans="1:12" s="1" customFormat="1" ht="12.75">
      <c r="A16" s="1" t="s">
        <v>88</v>
      </c>
      <c r="B16" s="4">
        <v>426</v>
      </c>
      <c r="C16" s="4">
        <v>404</v>
      </c>
      <c r="D16" s="62">
        <v>0.05</v>
      </c>
      <c r="F16" s="34"/>
      <c r="G16" s="34"/>
      <c r="I16" s="34"/>
    </row>
    <row r="17" spans="1:9" s="1" customFormat="1" ht="13.5" thickBot="1">
      <c r="A17" s="1" t="s">
        <v>84</v>
      </c>
      <c r="B17" s="16">
        <f>SUM(B14:B16)</f>
        <v>1701</v>
      </c>
      <c r="C17" s="16">
        <f>SUM(C14:C16)</f>
        <v>1688</v>
      </c>
      <c r="D17" s="63">
        <v>0.01</v>
      </c>
      <c r="F17" s="33"/>
      <c r="G17" s="33"/>
      <c r="I17" s="33"/>
    </row>
    <row r="18" spans="1:9" s="1" customFormat="1" ht="13.5" thickTop="1"/>
    <row r="19" spans="1:9" s="1" customFormat="1" ht="12.75"/>
    <row r="20" spans="1:9" s="1" customFormat="1" ht="12.75"/>
    <row r="21" spans="1:9" s="1" customFormat="1" ht="12.75"/>
    <row r="22" spans="1:9" s="1" customFormat="1" ht="43.5" customHeight="1" thickBot="1">
      <c r="B22" s="100" t="s">
        <v>103</v>
      </c>
      <c r="C22" s="100"/>
      <c r="D22" s="100"/>
      <c r="E22" s="7"/>
      <c r="F22" s="98" t="s">
        <v>106</v>
      </c>
      <c r="G22" s="98"/>
      <c r="H22" s="7"/>
      <c r="I22" s="43"/>
    </row>
    <row r="23" spans="1:9" s="1" customFormat="1" ht="16.5" customHeight="1">
      <c r="D23" s="57" t="s">
        <v>81</v>
      </c>
      <c r="F23" s="57" t="s">
        <v>81</v>
      </c>
      <c r="G23" s="97" t="s">
        <v>104</v>
      </c>
      <c r="I23" s="99" t="s">
        <v>108</v>
      </c>
    </row>
    <row r="24" spans="1:9" s="1" customFormat="1" ht="35.25" customHeight="1" thickBot="1">
      <c r="A24" s="31" t="s">
        <v>86</v>
      </c>
      <c r="B24" s="43" t="str">
        <f>B12</f>
        <v>Q4'24</v>
      </c>
      <c r="C24" s="43" t="str">
        <f>C12</f>
        <v>Q4'23</v>
      </c>
      <c r="D24" s="43" t="s">
        <v>83</v>
      </c>
      <c r="E24" s="44"/>
      <c r="F24" s="43" t="s">
        <v>83</v>
      </c>
      <c r="G24" s="98"/>
      <c r="I24" s="100"/>
    </row>
    <row r="25" spans="1:9" s="1" customFormat="1" ht="12.75"/>
    <row r="26" spans="1:9" s="1" customFormat="1" ht="12.75">
      <c r="A26" s="1" t="s">
        <v>77</v>
      </c>
      <c r="B26" s="3">
        <v>833</v>
      </c>
      <c r="C26" s="3">
        <v>839</v>
      </c>
      <c r="D26" s="62">
        <v>-0.01</v>
      </c>
      <c r="E26" s="63"/>
      <c r="F26" s="62">
        <v>-0.01</v>
      </c>
      <c r="G26" s="65" t="s">
        <v>183</v>
      </c>
      <c r="I26" s="3">
        <v>5</v>
      </c>
    </row>
    <row r="27" spans="1:9" s="1" customFormat="1" ht="12.75">
      <c r="A27" s="1" t="s">
        <v>96</v>
      </c>
      <c r="B27" s="4">
        <v>432</v>
      </c>
      <c r="C27" s="4">
        <v>445</v>
      </c>
      <c r="D27" s="62">
        <v>-0.03</v>
      </c>
      <c r="E27" s="63"/>
      <c r="F27" s="64">
        <v>-0.03</v>
      </c>
      <c r="G27" s="65" t="s">
        <v>183</v>
      </c>
      <c r="I27" s="4">
        <v>3</v>
      </c>
    </row>
    <row r="28" spans="1:9" s="1" customFormat="1" ht="12.75">
      <c r="A28" s="1" t="s">
        <v>97</v>
      </c>
      <c r="B28" s="15">
        <v>426</v>
      </c>
      <c r="C28" s="4">
        <v>404</v>
      </c>
      <c r="D28" s="62">
        <v>0.05</v>
      </c>
      <c r="E28" s="63"/>
      <c r="F28" s="64">
        <v>0.05</v>
      </c>
      <c r="G28" s="65" t="s">
        <v>183</v>
      </c>
      <c r="I28" s="4">
        <v>1</v>
      </c>
    </row>
    <row r="29" spans="1:9" s="1" customFormat="1" ht="13.5" thickBot="1">
      <c r="A29" s="1" t="s">
        <v>98</v>
      </c>
      <c r="B29" s="10">
        <f>SUM(B26:B28)</f>
        <v>1691</v>
      </c>
      <c r="C29" s="10">
        <f>SUM(C26:C28)</f>
        <v>1688</v>
      </c>
      <c r="D29" s="63" t="s">
        <v>183</v>
      </c>
      <c r="E29" s="63"/>
      <c r="F29" s="65" t="s">
        <v>183</v>
      </c>
      <c r="G29" s="65" t="s">
        <v>183</v>
      </c>
      <c r="I29" s="10">
        <f>SUM(I26:I28)</f>
        <v>9</v>
      </c>
    </row>
    <row r="30" spans="1:9" s="1" customFormat="1" ht="13.5" thickTop="1">
      <c r="G30" s="46"/>
    </row>
    <row r="31" spans="1:9" s="1" customFormat="1" ht="12.75"/>
    <row r="32" spans="1:9" s="1" customFormat="1" ht="12.75"/>
    <row r="33" spans="1:9" s="1" customFormat="1" ht="36" customHeight="1">
      <c r="A33" s="96" t="s">
        <v>105</v>
      </c>
      <c r="B33" s="87"/>
      <c r="C33" s="87"/>
      <c r="D33" s="87"/>
      <c r="E33" s="87"/>
      <c r="F33" s="87"/>
      <c r="G33" s="87"/>
      <c r="H33" s="87"/>
      <c r="I33" s="87"/>
    </row>
    <row r="34" spans="1:9" s="1" customFormat="1" ht="14.25" customHeight="1"/>
    <row r="35" spans="1:9" s="1" customFormat="1" ht="35.25" customHeight="1">
      <c r="A35" s="96" t="s">
        <v>128</v>
      </c>
      <c r="B35" s="87"/>
      <c r="C35" s="87"/>
      <c r="D35" s="87"/>
      <c r="E35" s="87"/>
      <c r="F35" s="87"/>
      <c r="G35" s="87"/>
      <c r="H35" s="87"/>
      <c r="I35" s="87"/>
    </row>
    <row r="36" spans="1:9" s="1" customFormat="1" ht="13.5" customHeight="1"/>
    <row r="37" spans="1:9" s="1" customFormat="1" ht="12.75" customHeight="1">
      <c r="A37" s="96" t="s">
        <v>107</v>
      </c>
      <c r="B37" s="87"/>
      <c r="C37" s="87"/>
      <c r="D37" s="87"/>
      <c r="E37" s="87"/>
      <c r="F37" s="87"/>
      <c r="G37" s="87"/>
      <c r="H37" s="87"/>
      <c r="I37" s="87"/>
    </row>
    <row r="38" spans="1:9" s="1" customFormat="1" ht="13.5" customHeight="1">
      <c r="A38" s="41"/>
      <c r="B38" s="42"/>
      <c r="C38" s="42"/>
      <c r="D38" s="42"/>
      <c r="E38" s="42"/>
      <c r="F38" s="42"/>
      <c r="G38" s="42"/>
      <c r="H38" s="42"/>
      <c r="I38" s="42"/>
    </row>
    <row r="39" spans="1:9" s="1" customFormat="1" ht="28.5" customHeight="1">
      <c r="A39" s="96" t="s">
        <v>100</v>
      </c>
      <c r="B39" s="87"/>
      <c r="C39" s="87"/>
      <c r="D39" s="87"/>
      <c r="E39" s="87"/>
      <c r="F39" s="87"/>
      <c r="G39" s="87"/>
      <c r="H39" s="87"/>
      <c r="I39" s="87"/>
    </row>
    <row r="40" spans="1:9" s="1" customFormat="1" ht="12.75"/>
    <row r="41" spans="1:9" s="1" customFormat="1" ht="12.75"/>
    <row r="42" spans="1:9" s="1" customFormat="1" ht="12.75">
      <c r="A42" s="75"/>
      <c r="B42" s="75"/>
      <c r="C42" s="75"/>
      <c r="D42" s="75"/>
      <c r="E42" s="75"/>
      <c r="F42" s="75"/>
      <c r="G42" s="75"/>
      <c r="H42" s="75"/>
      <c r="I42" s="75"/>
    </row>
    <row r="43" spans="1:9" s="1" customFormat="1" ht="12.75"/>
    <row r="44" spans="1:9" s="1" customFormat="1" ht="12.75"/>
    <row r="45" spans="1:9" s="1" customFormat="1" ht="12.75">
      <c r="A45" s="93" t="s">
        <v>65</v>
      </c>
      <c r="B45" s="94"/>
      <c r="C45" s="94"/>
      <c r="D45" s="94"/>
      <c r="E45" s="94"/>
      <c r="F45" s="94"/>
      <c r="G45" s="94"/>
      <c r="H45" s="94"/>
      <c r="I45" s="94"/>
    </row>
    <row r="46" spans="1:9" s="1" customFormat="1" ht="12.75"/>
    <row r="47" spans="1:9" s="1" customFormat="1" ht="12.75"/>
    <row r="48" spans="1:9" s="1" customFormat="1" ht="12.75"/>
    <row r="49" s="1" customFormat="1" ht="12.75"/>
    <row r="50" s="1" customFormat="1" ht="12.75"/>
  </sheetData>
  <sheetProtection algorithmName="SHA-512" hashValue="sfaxsVa/Mv4GtVmYtPlSov6IK+Cuk5YnWyFZD6ypmZNlTZCOS43GEceiwLexoLCKsYho+Orrb0E4ftgbyC/FPg==" saltValue="xnB8uIrserJW8DyeSHfFYA=="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013C-3DFD-4967-BDEB-E7E14A72AE1E}">
  <sheetPr codeName="Sheet4">
    <pageSetUpPr fitToPage="1"/>
  </sheetPr>
  <dimension ref="A1:L50"/>
  <sheetViews>
    <sheetView zoomScaleNormal="100" workbookViewId="0">
      <selection sqref="A1:I1"/>
    </sheetView>
  </sheetViews>
  <sheetFormatPr defaultRowHeight="14.25"/>
  <cols>
    <col min="1" max="1" width="48.42578125" style="30" customWidth="1"/>
    <col min="2" max="3" width="11.140625" style="30" customWidth="1"/>
    <col min="4" max="4" width="15.42578125" style="30" customWidth="1"/>
    <col min="5" max="5" width="3.7109375" style="30" customWidth="1"/>
    <col min="6" max="7" width="16.42578125" style="30" customWidth="1"/>
    <col min="8" max="8" width="3.7109375" style="30" customWidth="1"/>
    <col min="9" max="9" width="16.5703125" style="30" customWidth="1"/>
    <col min="10" max="16384" width="9.140625" style="30"/>
  </cols>
  <sheetData>
    <row r="1" spans="1:12" ht="15.75" customHeight="1">
      <c r="A1" s="74" t="s">
        <v>0</v>
      </c>
      <c r="B1" s="74"/>
      <c r="C1" s="74"/>
      <c r="D1" s="74"/>
      <c r="E1" s="74"/>
      <c r="F1" s="74"/>
      <c r="G1" s="74"/>
      <c r="H1" s="74"/>
      <c r="I1" s="74"/>
      <c r="L1" s="35"/>
    </row>
    <row r="2" spans="1:12" ht="15.75" customHeight="1">
      <c r="A2" s="74" t="s">
        <v>130</v>
      </c>
      <c r="B2" s="74"/>
      <c r="C2" s="74"/>
      <c r="D2" s="74"/>
      <c r="E2" s="74"/>
      <c r="F2" s="74"/>
      <c r="G2" s="74"/>
      <c r="H2" s="74"/>
      <c r="I2" s="74"/>
      <c r="L2" s="35"/>
    </row>
    <row r="3" spans="1:12" ht="15.75" customHeight="1">
      <c r="A3" s="74" t="s">
        <v>131</v>
      </c>
      <c r="B3" s="74"/>
      <c r="C3" s="74"/>
      <c r="D3" s="74"/>
      <c r="E3" s="74"/>
      <c r="F3" s="74"/>
      <c r="G3" s="74"/>
      <c r="H3" s="74"/>
      <c r="I3" s="74"/>
      <c r="L3" s="35"/>
    </row>
    <row r="4" spans="1:12" ht="15.75" customHeight="1">
      <c r="A4" s="74" t="s">
        <v>80</v>
      </c>
      <c r="B4" s="74"/>
      <c r="C4" s="74"/>
      <c r="D4" s="74"/>
      <c r="E4" s="74"/>
      <c r="F4" s="74"/>
      <c r="G4" s="74"/>
      <c r="H4" s="74"/>
      <c r="I4" s="74"/>
    </row>
    <row r="5" spans="1:12" ht="15.75" customHeight="1">
      <c r="A5" s="74" t="s">
        <v>2</v>
      </c>
      <c r="B5" s="74"/>
      <c r="C5" s="74"/>
      <c r="D5" s="74"/>
      <c r="E5" s="74"/>
      <c r="F5" s="74"/>
      <c r="G5" s="74"/>
      <c r="H5" s="74"/>
      <c r="I5" s="74"/>
    </row>
    <row r="6" spans="1:12" ht="15.75" customHeight="1">
      <c r="A6" s="74" t="s">
        <v>3</v>
      </c>
      <c r="B6" s="74"/>
      <c r="C6" s="74"/>
      <c r="D6" s="74"/>
      <c r="E6" s="74"/>
      <c r="F6" s="74"/>
      <c r="G6" s="74"/>
      <c r="H6" s="74"/>
      <c r="I6" s="74"/>
    </row>
    <row r="7" spans="1:12" ht="15.75" customHeight="1"/>
    <row r="8" spans="1:12" s="1" customFormat="1" ht="12.75">
      <c r="B8" s="95" t="s">
        <v>81</v>
      </c>
      <c r="C8" s="95"/>
      <c r="D8" s="95"/>
      <c r="E8" s="95"/>
      <c r="F8" s="95"/>
      <c r="G8" s="95"/>
      <c r="H8" s="95"/>
      <c r="I8" s="95"/>
    </row>
    <row r="9" spans="1:12" s="1" customFormat="1" ht="12.75"/>
    <row r="10" spans="1:12" s="1" customFormat="1" ht="32.25" customHeight="1" thickBot="1">
      <c r="B10" s="77" t="s">
        <v>82</v>
      </c>
      <c r="C10" s="77"/>
      <c r="D10" s="77"/>
      <c r="E10" s="7"/>
      <c r="F10" s="61"/>
      <c r="G10" s="61"/>
      <c r="H10" s="7"/>
      <c r="I10" s="57"/>
    </row>
    <row r="11" spans="1:12" s="1" customFormat="1" ht="12.75">
      <c r="D11" s="57" t="s">
        <v>81</v>
      </c>
    </row>
    <row r="12" spans="1:12" s="1" customFormat="1" ht="13.5" thickBot="1">
      <c r="A12" s="31" t="s">
        <v>89</v>
      </c>
      <c r="B12" s="6" t="s">
        <v>161</v>
      </c>
      <c r="C12" s="6" t="s">
        <v>148</v>
      </c>
      <c r="D12" s="6" t="s">
        <v>83</v>
      </c>
      <c r="F12" s="57"/>
      <c r="G12" s="57"/>
      <c r="I12" s="57"/>
    </row>
    <row r="13" spans="1:12" s="1" customFormat="1" ht="12.75"/>
    <row r="14" spans="1:12" s="1" customFormat="1" ht="12.75">
      <c r="A14" s="1" t="s">
        <v>77</v>
      </c>
      <c r="B14" s="3">
        <v>3215</v>
      </c>
      <c r="C14" s="3">
        <v>3510</v>
      </c>
      <c r="D14" s="62">
        <v>-0.08</v>
      </c>
      <c r="F14" s="57"/>
      <c r="G14" s="57"/>
      <c r="I14" s="33"/>
    </row>
    <row r="15" spans="1:12" s="1" customFormat="1" ht="12.75">
      <c r="A15" s="1" t="s">
        <v>78</v>
      </c>
      <c r="B15" s="4">
        <v>1651</v>
      </c>
      <c r="C15" s="4">
        <v>1755</v>
      </c>
      <c r="D15" s="62">
        <v>-0.06</v>
      </c>
      <c r="F15" s="34"/>
      <c r="G15" s="34"/>
      <c r="I15" s="34"/>
    </row>
    <row r="16" spans="1:12" s="1" customFormat="1" ht="12.75">
      <c r="A16" s="1" t="s">
        <v>88</v>
      </c>
      <c r="B16" s="4">
        <v>1644</v>
      </c>
      <c r="C16" s="4">
        <v>1568</v>
      </c>
      <c r="D16" s="62">
        <v>0.05</v>
      </c>
      <c r="F16" s="34"/>
      <c r="G16" s="34"/>
      <c r="I16" s="34"/>
    </row>
    <row r="17" spans="1:9" s="1" customFormat="1" ht="13.5" thickBot="1">
      <c r="A17" s="1" t="s">
        <v>84</v>
      </c>
      <c r="B17" s="16">
        <f>SUM(B14:B16)</f>
        <v>6510</v>
      </c>
      <c r="C17" s="16">
        <f>SUM(C14:C16)</f>
        <v>6833</v>
      </c>
      <c r="D17" s="63">
        <v>-0.05</v>
      </c>
      <c r="F17" s="33"/>
      <c r="G17" s="33"/>
      <c r="I17" s="33"/>
    </row>
    <row r="18" spans="1:9" s="1" customFormat="1" ht="13.5" thickTop="1"/>
    <row r="19" spans="1:9" s="1" customFormat="1" ht="12.75"/>
    <row r="20" spans="1:9" s="1" customFormat="1" ht="12.75"/>
    <row r="21" spans="1:9" s="1" customFormat="1" ht="12.75"/>
    <row r="22" spans="1:9" s="1" customFormat="1" ht="43.5" customHeight="1" thickBot="1">
      <c r="B22" s="100" t="s">
        <v>103</v>
      </c>
      <c r="C22" s="100"/>
      <c r="D22" s="100"/>
      <c r="E22" s="7"/>
      <c r="F22" s="98" t="s">
        <v>106</v>
      </c>
      <c r="G22" s="98"/>
      <c r="H22" s="7"/>
      <c r="I22" s="43"/>
    </row>
    <row r="23" spans="1:9" s="1" customFormat="1" ht="16.5" customHeight="1">
      <c r="D23" s="57" t="s">
        <v>81</v>
      </c>
      <c r="F23" s="57" t="s">
        <v>81</v>
      </c>
      <c r="G23" s="97" t="s">
        <v>104</v>
      </c>
      <c r="I23" s="99" t="s">
        <v>108</v>
      </c>
    </row>
    <row r="24" spans="1:9" s="1" customFormat="1" ht="35.25" customHeight="1" thickBot="1">
      <c r="A24" s="31" t="s">
        <v>86</v>
      </c>
      <c r="B24" s="43" t="str">
        <f>B12</f>
        <v>FY24</v>
      </c>
      <c r="C24" s="43" t="str">
        <f>C12</f>
        <v>FY23</v>
      </c>
      <c r="D24" s="43" t="s">
        <v>83</v>
      </c>
      <c r="E24" s="44"/>
      <c r="F24" s="43" t="s">
        <v>83</v>
      </c>
      <c r="G24" s="98"/>
      <c r="I24" s="100"/>
    </row>
    <row r="25" spans="1:9" s="1" customFormat="1" ht="12.75"/>
    <row r="26" spans="1:9" s="1" customFormat="1" ht="12.75">
      <c r="A26" s="1" t="s">
        <v>77</v>
      </c>
      <c r="B26" s="3">
        <v>3215</v>
      </c>
      <c r="C26" s="3">
        <v>3510</v>
      </c>
      <c r="D26" s="62">
        <v>-0.08</v>
      </c>
      <c r="E26" s="63"/>
      <c r="F26" s="62">
        <v>-0.08</v>
      </c>
      <c r="G26" s="65" t="s">
        <v>183</v>
      </c>
      <c r="I26" s="3">
        <v>-5</v>
      </c>
    </row>
    <row r="27" spans="1:9" s="1" customFormat="1" ht="12.75">
      <c r="A27" s="1" t="s">
        <v>96</v>
      </c>
      <c r="B27" s="4">
        <v>1641</v>
      </c>
      <c r="C27" s="4">
        <v>1748</v>
      </c>
      <c r="D27" s="62">
        <v>-0.06</v>
      </c>
      <c r="E27" s="63"/>
      <c r="F27" s="64">
        <v>-0.06</v>
      </c>
      <c r="G27" s="65" t="s">
        <v>183</v>
      </c>
      <c r="I27" s="4">
        <v>2</v>
      </c>
    </row>
    <row r="28" spans="1:9" s="1" customFormat="1" ht="12.75">
      <c r="A28" s="1" t="s">
        <v>97</v>
      </c>
      <c r="B28" s="15">
        <v>1644</v>
      </c>
      <c r="C28" s="4">
        <v>1568</v>
      </c>
      <c r="D28" s="62">
        <v>0.05</v>
      </c>
      <c r="E28" s="63"/>
      <c r="F28" s="64">
        <v>0.05</v>
      </c>
      <c r="G28" s="65" t="s">
        <v>183</v>
      </c>
      <c r="I28" s="4">
        <v>-4</v>
      </c>
    </row>
    <row r="29" spans="1:9" s="1" customFormat="1" ht="13.5" thickBot="1">
      <c r="A29" s="1" t="s">
        <v>98</v>
      </c>
      <c r="B29" s="10">
        <f>SUM(B26:B28)</f>
        <v>6500</v>
      </c>
      <c r="C29" s="10">
        <f>SUM(C26:C28)</f>
        <v>6826</v>
      </c>
      <c r="D29" s="63">
        <v>-0.05</v>
      </c>
      <c r="E29" s="63"/>
      <c r="F29" s="65">
        <v>-0.05</v>
      </c>
      <c r="G29" s="65" t="s">
        <v>183</v>
      </c>
      <c r="I29" s="10">
        <f>SUM(I26:I28)</f>
        <v>-7</v>
      </c>
    </row>
    <row r="30" spans="1:9" s="1" customFormat="1" ht="13.5" thickTop="1">
      <c r="G30" s="46"/>
    </row>
    <row r="31" spans="1:9" s="1" customFormat="1" ht="12.75"/>
    <row r="32" spans="1:9" s="1" customFormat="1" ht="12.75"/>
    <row r="33" spans="1:9" s="1" customFormat="1" ht="36" customHeight="1">
      <c r="A33" s="96" t="s">
        <v>105</v>
      </c>
      <c r="B33" s="87"/>
      <c r="C33" s="87"/>
      <c r="D33" s="87"/>
      <c r="E33" s="87"/>
      <c r="F33" s="87"/>
      <c r="G33" s="87"/>
      <c r="H33" s="87"/>
      <c r="I33" s="87"/>
    </row>
    <row r="34" spans="1:9" s="1" customFormat="1" ht="14.25" customHeight="1"/>
    <row r="35" spans="1:9" s="1" customFormat="1" ht="35.25" customHeight="1">
      <c r="A35" s="96" t="s">
        <v>128</v>
      </c>
      <c r="B35" s="87"/>
      <c r="C35" s="87"/>
      <c r="D35" s="87"/>
      <c r="E35" s="87"/>
      <c r="F35" s="87"/>
      <c r="G35" s="87"/>
      <c r="H35" s="87"/>
      <c r="I35" s="87"/>
    </row>
    <row r="36" spans="1:9" s="1" customFormat="1" ht="13.5" customHeight="1"/>
    <row r="37" spans="1:9" s="1" customFormat="1" ht="12.75" customHeight="1">
      <c r="A37" s="96" t="s">
        <v>149</v>
      </c>
      <c r="B37" s="87"/>
      <c r="C37" s="87"/>
      <c r="D37" s="87"/>
      <c r="E37" s="87"/>
      <c r="F37" s="87"/>
      <c r="G37" s="87"/>
      <c r="H37" s="87"/>
      <c r="I37" s="87"/>
    </row>
    <row r="38" spans="1:9" s="1" customFormat="1" ht="13.5" customHeight="1">
      <c r="A38" s="41"/>
      <c r="B38" s="42"/>
      <c r="C38" s="42"/>
      <c r="D38" s="42"/>
      <c r="E38" s="42"/>
      <c r="F38" s="42"/>
      <c r="G38" s="42"/>
      <c r="H38" s="42"/>
      <c r="I38" s="42"/>
    </row>
    <row r="39" spans="1:9" s="1" customFormat="1" ht="28.5" customHeight="1">
      <c r="A39" s="96" t="s">
        <v>100</v>
      </c>
      <c r="B39" s="87"/>
      <c r="C39" s="87"/>
      <c r="D39" s="87"/>
      <c r="E39" s="87"/>
      <c r="F39" s="87"/>
      <c r="G39" s="87"/>
      <c r="H39" s="87"/>
      <c r="I39" s="87"/>
    </row>
    <row r="40" spans="1:9" s="1" customFormat="1" ht="12.75"/>
    <row r="41" spans="1:9" s="1" customFormat="1" ht="12.75"/>
    <row r="42" spans="1:9" s="1" customFormat="1" ht="12.75">
      <c r="A42" s="75"/>
      <c r="B42" s="75"/>
      <c r="C42" s="75"/>
      <c r="D42" s="75"/>
      <c r="E42" s="75"/>
      <c r="F42" s="75"/>
      <c r="G42" s="75"/>
      <c r="H42" s="75"/>
      <c r="I42" s="75"/>
    </row>
    <row r="43" spans="1:9" s="1" customFormat="1" ht="12.75"/>
    <row r="44" spans="1:9" s="1" customFormat="1" ht="12.75"/>
    <row r="45" spans="1:9" s="1" customFormat="1" ht="12.75">
      <c r="A45" s="93" t="s">
        <v>157</v>
      </c>
      <c r="B45" s="94"/>
      <c r="C45" s="94"/>
      <c r="D45" s="94"/>
      <c r="E45" s="94"/>
      <c r="F45" s="94"/>
      <c r="G45" s="94"/>
      <c r="H45" s="94"/>
      <c r="I45" s="94"/>
    </row>
    <row r="46" spans="1:9" s="1" customFormat="1" ht="12.75"/>
    <row r="47" spans="1:9" s="1" customFormat="1" ht="12.75"/>
    <row r="48" spans="1:9" s="1" customFormat="1" ht="12.75"/>
    <row r="49" s="1" customFormat="1" ht="12.75"/>
    <row r="50" s="1" customFormat="1" ht="12.75"/>
  </sheetData>
  <sheetProtection algorithmName="SHA-512" hashValue="qUZCTx9piG2nffsrMApEJNr0CzxxkTA7DxJaDvWjyqpQB3BE2wy9jGoKscvUrGGgIEu7tStZDS/TYjSQ8f0rbA==" saltValue="bLvz2HTlUvk8TWAQlK+XJQ==" spinCount="100000" sheet="1" objects="1" scenarios="1"/>
  <mergeCells count="18">
    <mergeCell ref="A6:I6"/>
    <mergeCell ref="A1:I1"/>
    <mergeCell ref="A2:I2"/>
    <mergeCell ref="A3:I3"/>
    <mergeCell ref="A4:I4"/>
    <mergeCell ref="A5:I5"/>
    <mergeCell ref="A45:I45"/>
    <mergeCell ref="B8:I8"/>
    <mergeCell ref="B10:D10"/>
    <mergeCell ref="B22:D22"/>
    <mergeCell ref="F22:G22"/>
    <mergeCell ref="G23:G24"/>
    <mergeCell ref="I23:I24"/>
    <mergeCell ref="A33:I33"/>
    <mergeCell ref="A35:I35"/>
    <mergeCell ref="A37:I37"/>
    <mergeCell ref="A39:I39"/>
    <mergeCell ref="A42:I4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2024-11-13T21:37:06Z</cp:lastPrinted>
  <dcterms:created xsi:type="dcterms:W3CDTF">2013-08-09T21:32:29Z</dcterms:created>
  <dcterms:modified xsi:type="dcterms:W3CDTF">2024-11-13T21:56:12Z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