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agilent-my.sharepoint.com/personal/mark_williams1_agilent_com/Documents/"/>
    </mc:Choice>
  </mc:AlternateContent>
  <xr:revisionPtr revIDLastSave="0" documentId="8_{92054BB8-5DDE-49DF-BF16-B0EA9F4815F8}" xr6:coauthVersionLast="47" xr6:coauthVersionMax="47" xr10:uidLastSave="{00000000-0000-0000-0000-000000000000}"/>
  <bookViews>
    <workbookView xWindow="25080" yWindow="-120" windowWidth="29040" windowHeight="17640" tabRatio="903" xr2:uid="{00000000-000D-0000-FFFF-FFFF00000000}"/>
  </bookViews>
  <sheets>
    <sheet name="P&amp;L" sheetId="1" r:id="rId1"/>
    <sheet name="Balance Sheet" sheetId="3" r:id="rId2"/>
    <sheet name="Cash Flow" sheetId="12" r:id="rId3"/>
    <sheet name="Net Income &amp; EPS Non-GAAP" sheetId="6" r:id="rId4"/>
    <sheet name="Segment Results" sheetId="7" r:id="rId5"/>
    <sheet name="Core Revenue by Segment (QTD)" sheetId="10" r:id="rId6"/>
    <sheet name="Core Revenue by Segment (YTD)" sheetId="11" r:id="rId7"/>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Sheet'!$A$1:$H$61</definedName>
    <definedName name="_xlnm.Print_Area" localSheetId="2">'Cash Flow'!$A$1:$H$81</definedName>
    <definedName name="_xlnm.Print_Area" localSheetId="3">'Net Income &amp; EPS Non-GAAP'!$A$1:$P$57</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12" l="1"/>
  <c r="F31" i="12"/>
  <c r="H31" i="12"/>
  <c r="F41" i="12"/>
  <c r="H41" i="12"/>
  <c r="F52" i="12"/>
  <c r="H52" i="12"/>
  <c r="F67" i="12"/>
  <c r="H67" i="12"/>
  <c r="E27" i="7"/>
  <c r="E19" i="7"/>
  <c r="H56" i="12" l="1"/>
  <c r="H60" i="12" s="1"/>
  <c r="F56" i="12"/>
  <c r="F60" i="12" s="1"/>
  <c r="I29" i="11"/>
  <c r="C29" i="11"/>
  <c r="B29" i="11"/>
  <c r="C24" i="11"/>
  <c r="B24" i="11"/>
  <c r="C17" i="11"/>
  <c r="B17" i="11"/>
  <c r="I29" i="10" l="1"/>
  <c r="C29" i="10"/>
  <c r="B29" i="10"/>
  <c r="C24" i="10"/>
  <c r="B24" i="10"/>
  <c r="C17" i="10"/>
  <c r="B17" i="10"/>
  <c r="K8" i="6" l="1"/>
  <c r="G52" i="3" l="1"/>
  <c r="E52" i="3"/>
  <c r="G35" i="3"/>
  <c r="G40" i="3" s="1"/>
  <c r="G53" i="3" s="1"/>
  <c r="E35" i="3"/>
  <c r="E40" i="3" s="1"/>
  <c r="G18" i="3"/>
  <c r="G25" i="3" s="1"/>
  <c r="E18" i="3"/>
  <c r="E25" i="3" s="1"/>
  <c r="H18" i="1"/>
  <c r="H20" i="1" s="1"/>
  <c r="H26" i="1" s="1"/>
  <c r="H30" i="1" s="1"/>
  <c r="F18" i="1"/>
  <c r="F20" i="1" s="1"/>
  <c r="F26" i="1" s="1"/>
  <c r="F30" i="1" s="1"/>
  <c r="D18" i="1"/>
  <c r="D20" i="1" s="1"/>
  <c r="D26" i="1" s="1"/>
  <c r="D30" i="1" s="1"/>
  <c r="B18" i="1"/>
  <c r="B20" i="1" s="1"/>
  <c r="B26" i="1" s="1"/>
  <c r="B30" i="1" s="1"/>
  <c r="F9" i="1"/>
  <c r="E53" i="3" l="1"/>
  <c r="B36" i="1"/>
  <c r="B35" i="1"/>
  <c r="D35" i="1"/>
  <c r="D36" i="1"/>
  <c r="F36" i="1"/>
  <c r="F35" i="1"/>
  <c r="H36" i="1"/>
  <c r="H35" i="1"/>
  <c r="I27" i="6" l="1"/>
  <c r="H27" i="6"/>
  <c r="F27" i="6" l="1"/>
  <c r="E27" i="6"/>
  <c r="E53" i="7" l="1"/>
  <c r="E45" i="7"/>
  <c r="C53" i="7"/>
  <c r="C45" i="7"/>
  <c r="C27" i="7"/>
  <c r="C19" i="7"/>
  <c r="L27" i="6"/>
  <c r="K27" i="6"/>
  <c r="O27" i="6"/>
  <c r="N27" i="6"/>
</calcChain>
</file>

<file path=xl/sharedStrings.xml><?xml version="1.0" encoding="utf-8"?>
<sst xmlns="http://schemas.openxmlformats.org/spreadsheetml/2006/main" count="353" uniqueCount="201">
  <si>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</si>
  <si>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</si>
  <si>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</si>
  <si>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</si>
  <si>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</si>
  <si>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</si>
  <si>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</si>
  <si>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</si>
  <si>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</si>
  <si>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</si>
  <si>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</si>
  <si>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</si>
  <si>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</si>
  <si>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</si>
  <si>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</si>
  <si>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</si>
  <si>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</si>
  <si>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</si>
  <si>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</si>
  <si>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</si>
  <si>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</si>
  <si>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</si>
  <si>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</si>
  <si>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</si>
  <si>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</si>
  <si>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</si>
  <si>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</si>
  <si>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</si>
  <si>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</si>
  <si>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</si>
  <si>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</si>
  <si>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</si>
  <si>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</si>
  <si>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</si>
  <si>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</si>
  <si>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</si>
  <si>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</si>
  <si>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</si>
  <si>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</si>
  <si>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</si>
  <si>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</si>
  <si>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</si>
  <si>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</si>
  <si>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</si>
  <si>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</si>
  <si>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</si>
  <si>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</si>
  <si>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</si>
  <si>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</si>
  <si>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</si>
  <si>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</si>
  <si>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</si>
  <si>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</si>
  <si>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</si>
  <si>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</si>
  <si>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</si>
  <si>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</si>
  <si>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</si>
  <si>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</si>
  <si>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</si>
  <si>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</si>
  <si>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</si>
  <si>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</si>
  <si>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</si>
  <si>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</si>
  <si>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</si>
  <si>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</si>
  <si>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</si>
  <si>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</si>
  <si>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</si>
  <si>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</si>
  <si>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</si>
  <si>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</si>
  <si>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</si>
  <si>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</si>
  <si>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</si>
  <si>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</si>
  <si>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Cash flows from operating activities:</t>
  </si>
  <si>
    <t>Excess and obsolete inventory related charges</t>
  </si>
  <si>
    <t>Life Sciences and Applied Markets Group</t>
  </si>
  <si>
    <t>Diagnostics and Genomics Group</t>
  </si>
  <si>
    <t>Accumulated other comprehensive loss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</si>
  <si>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</si>
  <si>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</si>
  <si>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</si>
  <si>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</si>
  <si>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</si>
  <si>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</si>
  <si>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</si>
  <si>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</si>
  <si>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</si>
  <si>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</si>
  <si>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</si>
  <si>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</si>
  <si>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</si>
  <si>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</si>
  <si>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</si>
  <si>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</si>
  <si>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</si>
  <si>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</si>
  <si>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</si>
  <si>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</si>
  <si>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</si>
  <si>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</si>
  <si>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</si>
  <si>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</si>
  <si>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</si>
  <si>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</si>
  <si>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</si>
  <si>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</si>
  <si>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</si>
  <si>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</si>
  <si>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</si>
  <si>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</si>
  <si>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</si>
  <si>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</si>
  <si>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</si>
  <si>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</si>
  <si>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</si>
  <si>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</si>
  <si>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</si>
  <si>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</si>
  <si>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</si>
  <si>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</si>
  <si>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</si>
  <si>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</si>
  <si>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</si>
  <si>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</si>
  <si>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</si>
  <si>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</si>
  <si>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r>
      <rPr>
        <b/>
        <sz val="10"/>
        <color rgb="FF000000"/>
        <rFont val="Arial"/>
        <family val="2"/>
      </rPr>
      <t>Asset impairments</t>
    </r>
    <r>
      <rPr>
        <sz val="10"/>
        <color indexed="8"/>
        <rFont val="Arial"/>
        <family val="2"/>
      </rPr>
      <t xml:space="preserve"> include assets that have been written down to their fair value.</t>
    </r>
  </si>
  <si>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</si>
  <si>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</si>
  <si>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</si>
  <si>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</si>
  <si>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</si>
  <si>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r>
      <t xml:space="preserve">Net cash provided by operating activities </t>
    </r>
    <r>
      <rPr>
        <vertAlign val="superscript"/>
        <sz val="10"/>
        <color indexed="8"/>
        <rFont val="Arial"/>
        <family val="2"/>
      </rPr>
      <t>(a)</t>
    </r>
  </si>
  <si>
    <t>Adjustments to reconcile net income to net cash provided by operating activities:</t>
  </si>
  <si>
    <t>Asset impairments</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</si>
  <si>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</si>
  <si>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Short-term investments</t>
  </si>
  <si>
    <t>Retained earnings</t>
  </si>
  <si>
    <t>Change in fair value of contingent consideration</t>
  </si>
  <si>
    <t>Proceeds from sale of equity securities</t>
  </si>
  <si>
    <r>
      <t xml:space="preserve">Change in fair value of contingent consideration </t>
    </r>
    <r>
      <rPr>
        <sz val="10"/>
        <color rgb="FF000000"/>
        <rFont val="Arial"/>
        <family val="2"/>
      </rPr>
      <t>represents changes in the fair value estimate of acquisition-related contingent consideration.</t>
    </r>
  </si>
  <si>
    <t>Deferred taxes</t>
  </si>
  <si>
    <t>Net increase (decrease) in cash, cash equivalents and restricted cash</t>
  </si>
  <si>
    <t>Payment for contingent consideration</t>
  </si>
  <si>
    <t>Net Income</t>
  </si>
  <si>
    <t>Other intangible assets, net</t>
  </si>
  <si>
    <t>Goodwill</t>
  </si>
  <si>
    <t>Proceeds from convertible note</t>
  </si>
  <si>
    <t>Payments for repurchase of common stock</t>
  </si>
  <si>
    <t>Interest payments, net of capitalized interest</t>
  </si>
  <si>
    <t>Income tax paid, net of refunds received</t>
  </si>
  <si>
    <t>Loss on extinguishment of debt</t>
  </si>
  <si>
    <t>Special compliance costs</t>
  </si>
  <si>
    <t>Proceeds from issuance of long-term debt</t>
  </si>
  <si>
    <r>
      <t xml:space="preserve">Special compliance costs </t>
    </r>
    <r>
      <rPr>
        <sz val="10"/>
        <color indexed="8"/>
        <rFont val="Arial"/>
        <family val="2"/>
      </rPr>
      <t>include costs associated with transforming our processes to implement new regulations such as environmental compliance costs related to a prior acquisition, NASD site costs and certain tax reporting requirements.</t>
    </r>
  </si>
  <si>
    <t>shares authorized; none issued and outstanding at October 31, 2023 and October 31, 2022</t>
  </si>
  <si>
    <t>FY23</t>
  </si>
  <si>
    <t>FY22</t>
  </si>
  <si>
    <t>Q4'23</t>
  </si>
  <si>
    <t>Q4'22</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</si>
  <si>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</si>
  <si>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t>
  </si>
  <si>
    <t>Pension settlement loss</t>
  </si>
  <si>
    <r>
      <t xml:space="preserve">Loss on extinguishment of debt </t>
    </r>
    <r>
      <rPr>
        <sz val="10"/>
        <color rgb="FF000000"/>
        <rFont val="Arial"/>
        <family val="2"/>
      </rPr>
      <t>for the year ended October 31, 2022 relates to the net loss recorded on the redemption of the $600 million outstanding 3.875% 2023 senior notes due on July 15, 2023, called on April 4, 2022 and settled on May 4, 2022.</t>
    </r>
  </si>
  <si>
    <t>Asset impairment charges</t>
  </si>
  <si>
    <t>Net loss on equity securities</t>
  </si>
  <si>
    <t>Payments of dividends</t>
  </si>
  <si>
    <t>Repayments of long-term debt</t>
  </si>
  <si>
    <t>Payments to acquire equity securities</t>
  </si>
  <si>
    <t>Payments in exchange for convertible note</t>
  </si>
  <si>
    <t>Payments to acquire property, plant and equipment</t>
  </si>
  <si>
    <t>Proceeds from issuance of common stock under employee stock plans</t>
  </si>
  <si>
    <t>Payments to acquire businesses and intangible assets, net of cash acquired</t>
  </si>
  <si>
    <t>Years Ended</t>
  </si>
  <si>
    <t>Page 7</t>
  </si>
  <si>
    <t>Net gain on divestiture of business</t>
  </si>
  <si>
    <t>Proceeds from divestiture of business</t>
  </si>
  <si>
    <t>Net proceeds from (repayment of) short-term debt</t>
  </si>
  <si>
    <t>and 295,259,092 shares at October 31, 2022, issued and outstanding</t>
  </si>
  <si>
    <t>Provision for (benefit from) income taxes</t>
  </si>
  <si>
    <t>Restructuring and other related costs</t>
  </si>
  <si>
    <r>
      <t>Net loss on equity securities</t>
    </r>
    <r>
      <rPr>
        <sz val="10"/>
        <color rgb="FF000000"/>
        <rFont val="Arial"/>
        <family val="2"/>
      </rPr>
      <t xml:space="preserve"> relates to the realized and unrealized mark-to-market adjustments for our marketable and non-marketable equity securities.</t>
    </r>
  </si>
  <si>
    <r>
      <rPr>
        <b/>
        <sz val="10"/>
        <color rgb="FF000000"/>
        <rFont val="Arial"/>
        <family val="2"/>
      </rPr>
      <t>Restructuring and other related costs</t>
    </r>
    <r>
      <rPr>
        <sz val="10"/>
        <color indexed="8"/>
        <rFont val="Arial"/>
        <family val="2"/>
      </rPr>
      <t xml:space="preserve"> include incremental expenses incurred in the period associated with restructuring programs, usually aimed at changes in business and/or cost structure. Such costs may include one-time termination benefits, facility-related costs and contract termination fees. </t>
    </r>
  </si>
  <si>
    <t>shares authorized; 292,123,241 shares at October 31, 2023</t>
  </si>
  <si>
    <t>Common stock; $0.01 par value, 2,000,000,000</t>
  </si>
  <si>
    <t>2 ppts</t>
  </si>
  <si>
    <t>1 ppt</t>
  </si>
  <si>
    <t>-2 ppts</t>
  </si>
  <si>
    <t>-1 ppt</t>
  </si>
  <si>
    <t>Other non-cash expense, net</t>
  </si>
  <si>
    <t>Preferred stock; $0.01 par value; 125,000,000</t>
  </si>
  <si>
    <t>Business exit and divestiture costs (gain)</t>
  </si>
  <si>
    <r>
      <t>Business exit and divestiture costs (gain)</t>
    </r>
    <r>
      <rPr>
        <sz val="10"/>
        <color indexed="8"/>
        <rFont val="Arial"/>
        <family val="2"/>
      </rPr>
      <t xml:space="preserve"> include costs and gain associated with business divestitures.</t>
    </r>
    <r>
      <rPr>
        <b/>
        <sz val="10"/>
        <color indexed="8"/>
        <rFont val="Arial"/>
        <family val="2"/>
      </rPr>
      <t xml:space="preserve"> </t>
    </r>
  </si>
  <si>
    <r>
      <rPr>
        <vertAlign val="superscript"/>
        <sz val="10"/>
        <rFont val="Arial"/>
        <family val="2"/>
      </rPr>
      <t>(a)</t>
    </r>
    <r>
      <rPr>
        <sz val="10"/>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t>
    </r>
    <r>
      <rPr>
        <sz val="10"/>
        <color rgb="FFFF0000"/>
        <rFont val="Arial"/>
        <family val="2"/>
      </rPr>
      <t xml:space="preserve"> </t>
    </r>
    <r>
      <rPr>
        <sz val="10"/>
        <color indexed="8"/>
        <rFont val="Arial"/>
        <family val="2"/>
      </rPr>
      <t xml:space="preserve">For the three months and year ended October 31, 2023, management used a non-GAAP effective tax rate of 13.75%.  For the three months ended October 31, 2022, management used a non-GAAP effective tax rate of 14.12%.  For the year ended October 31, 2022, management used a non-GAAP effective tax rate of 14.00%. </t>
    </r>
  </si>
  <si>
    <r>
      <t xml:space="preserve">Other </t>
    </r>
    <r>
      <rPr>
        <sz val="10"/>
        <color rgb="FF000000"/>
        <rFont val="Arial"/>
        <family val="2"/>
      </rPr>
      <t>includes acceleration of share-based compensation expense and certain legal costs and settlements in addition to other miscellaneous adjustments.</t>
    </r>
  </si>
  <si>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restructuring and other related costs, asset impairments, amortization of intangibles, transformational initiatives, acquisition and integration costs, business exit and divestiture costs, net loss on equity securities, pension settlement loss, special compliance costs, change in fair value of contingent consideration and loss on extinguishment of debt .</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</si>
  <si>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restructuring and other related costs, asset impairments, amortization of intangibles, transformational initiatives, acquisition and integration costs, business exit and divestiture costs, special compliance costs and change in fair value of contingent consideration.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</si>
</sst>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00_);_(&quot;$&quot;* \(#,##0.000\);_(&quot;$&quot;* &quot;-&quot;??_);_(@_)"/>
    <numFmt numFmtId="168" formatCode="_(* #,##0.000_);_(* \(#,##0.000\);_(* &quot;-&quot;??_);_(@_)"/>
    <numFmt numFmtId="169" formatCode="0.0%"/>
    <numFmt numFmtId="170" formatCode="_(* #,##0.0000_);_(* \(#,##0.0000\);_(* &quot;-&quot;??_);_(@_)"/>
    <numFmt numFmtId="171" formatCode="#,##0.000"/>
    <numFmt numFmtId="172" formatCode="&quot;$&quot;#,##0,_);[Red]\(&quot;$&quot;#,##0,\)"/>
    <numFmt numFmtId="173" formatCode="#,##0.0_);\(#,##0.0\)"/>
    <numFmt numFmtId="174" formatCode="0.0%;[Red]\(0.0%\)"/>
    <numFmt numFmtId="175" formatCode="0%;[Red]\(0%\)"/>
    <numFmt numFmtId="176" formatCode="0.0%;\(0.0%\)"/>
    <numFmt numFmtId="177" formatCode="0.00\ \p\p\t;[Red]\(0.00\ \p\p\t\)"/>
    <numFmt numFmtId="178" formatCode="mmmm\ d\,\ yyyy"/>
    <numFmt numFmtId="179" formatCode="#,##0.00&quot; $&quot;;\-#,##0.00&quot; $&quot;"/>
    <numFmt numFmtId="180" formatCode="0%;\(0%\)"/>
    <numFmt numFmtId="181" formatCode="&quot;   &quot;@"/>
    <numFmt numFmtId="182" formatCode="_(* #,##0_);_(* \(#,##0\);_(* &quot;-&quot;_)"/>
    <numFmt numFmtId="183" formatCode="&quot;\&quot;#,##0.00;[Red]&quot;\&quot;\-#,##0.00"/>
    <numFmt numFmtId="184" formatCode="&quot;\&quot;#,##0;[Red]&quot;\&quot;\-#,##0"/>
    <numFmt numFmtId="185" formatCode="0\ \p\p\t"/>
    <numFmt numFmtId="186" formatCode="#%;\(#%\)"/>
    <numFmt numFmtId="187" formatCode="0.0000%"/>
  </numFmts>
  <fonts count="47">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
      <sz val="10"/>
      <color rgb="FFFF0000"/>
      <name val="Arial"/>
      <family val="2"/>
    </font>
    <font>
      <vertAlign val="superscript"/>
      <sz val="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1" fontId="3" fillId="2" borderId="2">
      <alignment horizontal="center" vertical="center"/>
    </xf>
    <xf numFmtId="171" fontId="3" fillId="2" borderId="2">
      <alignment horizontal="center" vertical="center"/>
    </xf>
    <xf numFmtId="0" fontId="9" fillId="0" borderId="3" applyNumberFormat="0" applyFill="0" applyAlignment="0" applyProtection="0"/>
    <xf numFmtId="5" fontId="10" fillId="0" borderId="4"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2" fontId="11" fillId="0" borderId="0" applyFill="0" applyBorder="0" applyAlignment="0"/>
    <xf numFmtId="173" fontId="12" fillId="0" borderId="0" applyFill="0" applyBorder="0" applyAlignment="0"/>
    <xf numFmtId="170" fontId="12" fillId="0" borderId="0" applyFill="0" applyBorder="0" applyAlignment="0"/>
    <xf numFmtId="174" fontId="12" fillId="0" borderId="0" applyFill="0" applyBorder="0" applyAlignment="0"/>
    <xf numFmtId="175"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69" fontId="14" fillId="0" borderId="0" applyNumberFormat="0" applyFill="0" applyAlignment="0" applyProtection="0"/>
    <xf numFmtId="0" fontId="12" fillId="0" borderId="0"/>
    <xf numFmtId="44" fontId="34" fillId="0" borderId="0" applyFont="0" applyFill="0" applyBorder="0" applyAlignment="0" applyProtection="0"/>
    <xf numFmtId="17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14" fontId="1" fillId="0" borderId="0" applyFill="0" applyBorder="0" applyAlignment="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3" fontId="15" fillId="0" borderId="3">
      <alignment horizontal="right" vertical="center"/>
    </xf>
    <xf numFmtId="179" fontId="3" fillId="0" borderId="0">
      <protection locked="0"/>
    </xf>
    <xf numFmtId="179" fontId="3" fillId="0" borderId="0">
      <protection locked="0"/>
    </xf>
    <xf numFmtId="179" fontId="3" fillId="0" borderId="0">
      <protection locked="0"/>
    </xf>
    <xf numFmtId="179"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5" fontId="12" fillId="0" borderId="0" applyFont="0" applyFill="0" applyBorder="0" applyAlignment="0" applyProtection="0"/>
    <xf numFmtId="18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1" fontId="12" fillId="0" borderId="0" applyFill="0" applyBorder="0" applyAlignment="0"/>
    <xf numFmtId="182"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3" fontId="31" fillId="0" borderId="0" applyFont="0" applyFill="0" applyBorder="0" applyAlignment="0" applyProtection="0"/>
    <xf numFmtId="184" fontId="31" fillId="0" borderId="0" applyFont="0" applyFill="0" applyBorder="0" applyAlignment="0" applyProtection="0"/>
  </cellStyleXfs>
  <cellXfs count="130">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6"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6" fontId="35" fillId="0" borderId="4" xfId="51" applyNumberFormat="1" applyFont="1" applyBorder="1"/>
    <xf numFmtId="164" fontId="35" fillId="0" borderId="12" xfId="66" applyNumberFormat="1" applyFont="1" applyBorder="1"/>
    <xf numFmtId="166" fontId="35" fillId="0" borderId="0" xfId="0" applyNumberFormat="1" applyFont="1"/>
    <xf numFmtId="166" fontId="35" fillId="0" borderId="4" xfId="0" applyNumberFormat="1" applyFont="1" applyBorder="1"/>
    <xf numFmtId="164" fontId="35" fillId="0" borderId="0" xfId="66" applyNumberFormat="1" applyFont="1" applyFill="1"/>
    <xf numFmtId="0" fontId="35" fillId="0" borderId="0" xfId="0" applyFont="1" applyFill="1"/>
    <xf numFmtId="166" fontId="35" fillId="0" borderId="3" xfId="51" applyNumberFormat="1" applyFont="1" applyFill="1" applyBorder="1"/>
    <xf numFmtId="166"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6" fontId="3" fillId="0" borderId="3" xfId="51" applyNumberFormat="1" applyFont="1" applyBorder="1"/>
    <xf numFmtId="169" fontId="35" fillId="0" borderId="0" xfId="128" applyNumberFormat="1" applyFont="1"/>
    <xf numFmtId="166" fontId="35" fillId="0" borderId="6" xfId="51" applyNumberFormat="1" applyFont="1" applyFill="1" applyBorder="1"/>
    <xf numFmtId="166" fontId="35" fillId="0" borderId="3" xfId="51" applyNumberFormat="1" applyFont="1" applyFill="1" applyBorder="1" applyAlignment="1">
      <alignment horizontal="right"/>
    </xf>
    <xf numFmtId="44" fontId="35" fillId="0" borderId="0" xfId="66" applyFont="1" applyFill="1"/>
    <xf numFmtId="167" fontId="35" fillId="0" borderId="0" xfId="66" applyNumberFormat="1" applyFont="1" applyFill="1"/>
    <xf numFmtId="166" fontId="35" fillId="0" borderId="0" xfId="51" applyNumberFormat="1" applyFont="1" applyFill="1" applyAlignment="1">
      <alignment horizontal="right"/>
    </xf>
    <xf numFmtId="166" fontId="35" fillId="0" borderId="4" xfId="51" applyNumberFormat="1" applyFont="1" applyFill="1" applyBorder="1"/>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6" fontId="3" fillId="0" borderId="0" xfId="51" applyNumberFormat="1" applyFont="1"/>
    <xf numFmtId="0" fontId="38" fillId="0" borderId="0" xfId="0" applyFont="1"/>
    <xf numFmtId="0" fontId="39" fillId="0" borderId="0" xfId="0" applyFont="1"/>
    <xf numFmtId="166" fontId="35" fillId="0" borderId="0" xfId="51" applyNumberFormat="1" applyFont="1" applyFill="1" applyBorder="1"/>
    <xf numFmtId="164" fontId="35" fillId="0" borderId="0" xfId="66" applyNumberFormat="1" applyFont="1" applyBorder="1"/>
    <xf numFmtId="166"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Alignment="1">
      <alignment horizontal="left"/>
    </xf>
    <xf numFmtId="0" fontId="35"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5" fillId="0" borderId="0" xfId="0" applyFont="1" applyAlignment="1">
      <alignment horizontal="left" vertical="center" wrapText="1" indent="2"/>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7" fontId="35" fillId="0" borderId="0" xfId="128" applyNumberFormat="1" applyFont="1" applyAlignment="1">
      <alignment horizontal="right"/>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185"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6"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7" fillId="0" borderId="0" xfId="0" applyFont="1" applyAlignment="1">
      <alignment horizontal="center"/>
    </xf>
    <xf numFmtId="166" fontId="35" fillId="0" borderId="0" xfId="51" quotePrefix="1" applyNumberFormat="1" applyFont="1" applyFill="1" applyAlignment="1">
      <alignment horizontal="center" vertical="center"/>
    </xf>
    <xf numFmtId="166" fontId="35" fillId="0" borderId="0" xfId="51" applyNumberFormat="1" applyFont="1" applyAlignment="1">
      <alignment horizontal="right"/>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5" fillId="0" borderId="0" xfId="0" applyFont="1" applyAlignment="1">
      <alignment horizontal="left" indent="4"/>
    </xf>
    <xf numFmtId="0" fontId="3" fillId="0" borderId="0" xfId="120" applyFont="1"/>
    <xf numFmtId="0" fontId="35" fillId="0" borderId="0" xfId="0" applyFont="1" applyAlignment="1">
      <alignment horizontal="left" indent="16"/>
    </xf>
    <xf numFmtId="0" fontId="36" fillId="0" borderId="0" xfId="0" applyFont="1" applyAlignment="1">
      <alignment horizontal="center" wrapText="1"/>
    </xf>
    <xf numFmtId="186" fontId="35" fillId="0" borderId="0" xfId="128" applyNumberFormat="1" applyFont="1" applyFill="1" applyAlignment="1">
      <alignment horizontal="center"/>
    </xf>
    <xf numFmtId="186" fontId="35" fillId="0" borderId="0" xfId="0" applyNumberFormat="1" applyFont="1" applyAlignment="1">
      <alignment horizontal="center"/>
    </xf>
    <xf numFmtId="186" fontId="35" fillId="0" borderId="0" xfId="128" applyNumberFormat="1" applyFont="1" applyAlignment="1">
      <alignment horizontal="center"/>
    </xf>
    <xf numFmtId="186" fontId="35" fillId="0" borderId="0" xfId="128" applyNumberFormat="1" applyFont="1" applyBorder="1" applyAlignment="1">
      <alignment horizontal="center"/>
    </xf>
    <xf numFmtId="187" fontId="37" fillId="0" borderId="0" xfId="128" applyNumberFormat="1" applyFont="1"/>
    <xf numFmtId="187" fontId="35" fillId="0" borderId="0" xfId="128" applyNumberFormat="1" applyFont="1"/>
    <xf numFmtId="187" fontId="4" fillId="0" borderId="0" xfId="128" applyNumberFormat="1" applyFont="1" applyAlignment="1">
      <alignment vertical="top"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36" fillId="0" borderId="10" xfId="0" applyFont="1" applyBorder="1" applyAlignment="1">
      <alignment horizontal="center"/>
    </xf>
    <xf numFmtId="0" fontId="36" fillId="0" borderId="0" xfId="0" applyFont="1" applyAlignment="1">
      <alignment horizontal="center"/>
    </xf>
    <xf numFmtId="0" fontId="35" fillId="0" borderId="0" xfId="0" applyFont="1" applyAlignment="1">
      <alignment horizontal="left" vertical="center" wrapText="1"/>
    </xf>
    <xf numFmtId="0" fontId="1" fillId="0" borderId="0" xfId="0" applyFont="1" applyAlignment="1">
      <alignment horizontal="left" vertical="center" wrapText="1"/>
    </xf>
    <xf numFmtId="0" fontId="36" fillId="0" borderId="10" xfId="0" applyFont="1" applyBorder="1" applyAlignment="1">
      <alignment horizontal="center"/>
    </xf>
    <xf numFmtId="0" fontId="36" fillId="0" borderId="0" xfId="0" applyFont="1" applyAlignment="1">
      <alignment horizontal="center"/>
    </xf>
    <xf numFmtId="0" fontId="1" fillId="0" borderId="0" xfId="0" applyFont="1" applyAlignment="1">
      <alignment horizontal="left" vertical="top" wrapText="1"/>
    </xf>
    <xf numFmtId="43" fontId="35" fillId="0" borderId="0" xfId="51" applyFont="1"/>
    <xf numFmtId="43" fontId="35" fillId="0" borderId="0" xfId="51" applyFont="1" applyAlignment="1">
      <alignment horizontal="right"/>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4" fillId="0" borderId="0" xfId="0" applyFont="1" applyAlignment="1">
      <alignment horizontal="left" vertical="center" wrapText="1"/>
    </xf>
    <xf numFmtId="0" fontId="4" fillId="0" borderId="0" xfId="0" applyFont="1" applyFill="1" applyAlignment="1">
      <alignment horizontal="left" vertical="center" wrapText="1"/>
    </xf>
    <xf numFmtId="0" fontId="43" fillId="0" borderId="0" xfId="0" applyFont="1" applyAlignment="1">
      <alignment horizontal="left" vertical="center" wrapText="1"/>
    </xf>
    <xf numFmtId="0" fontId="35" fillId="0" borderId="0" xfId="0" applyFont="1" applyAlignment="1">
      <alignment horizontal="left" vertical="center" wrapText="1"/>
    </xf>
    <xf numFmtId="0" fontId="1" fillId="0" borderId="0" xfId="0" applyFont="1" applyAlignment="1">
      <alignment horizontal="left" vertical="top" wrapText="1"/>
    </xf>
    <xf numFmtId="0" fontId="18" fillId="0" borderId="0" xfId="0" applyFont="1" applyFill="1" applyAlignment="1">
      <alignment horizontal="left" vertical="top" wrapText="1"/>
    </xf>
    <xf numFmtId="0" fontId="4" fillId="0" borderId="0" xfId="0" applyFont="1" applyFill="1" applyAlignment="1">
      <alignment horizontal="left" vertical="center"/>
    </xf>
    <xf numFmtId="0" fontId="42" fillId="0" borderId="13" xfId="0" applyFont="1" applyFill="1" applyBorder="1" applyAlignment="1">
      <alignment horizontal="center"/>
    </xf>
    <xf numFmtId="0" fontId="36" fillId="0" borderId="5" xfId="0" applyFont="1" applyBorder="1" applyAlignment="1">
      <alignment horizontal="center"/>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9" zoomScaleNormal="89" workbookViewId="0">
      <selection sqref="A1:H1"/>
    </sheetView>
  </sheetViews>
  <sheetFormatPr defaultRowHeight="15.75" customHeight="1"/>
  <cols>
    <col min="1" max="1" width="52" style="1" customWidth="1"/>
    <col min="2" max="2" width="12.7109375" style="1" customWidth="1"/>
    <col min="3" max="3" width="4" style="1" customWidth="1"/>
    <col min="4" max="4" width="12.7109375" style="1" customWidth="1"/>
    <col min="5" max="5" width="4" style="1" customWidth="1"/>
    <col min="6" max="6" width="12.7109375" style="1" customWidth="1"/>
    <col min="7" max="7" width="4" style="1" customWidth="1"/>
    <col min="8" max="8" width="12.7109375" style="1" customWidth="1"/>
    <col min="9" max="16384" width="9.140625" style="1"/>
  </cols>
  <sheetData>
    <row r="1" spans="1:9" ht="15.75" customHeight="1">
      <c r="A1" s="101" t="s">
        <v>0</v>
      </c>
      <c r="B1" s="101"/>
      <c r="C1" s="101"/>
      <c r="D1" s="101"/>
      <c r="E1" s="101"/>
      <c r="F1" s="101"/>
      <c r="G1" s="101"/>
      <c r="H1" s="101"/>
      <c r="I1" s="70"/>
    </row>
    <row r="2" spans="1:9" ht="15.75" customHeight="1">
      <c r="A2" s="101" t="s">
        <v>1</v>
      </c>
      <c r="B2" s="101"/>
      <c r="C2" s="101"/>
      <c r="D2" s="101"/>
      <c r="E2" s="101"/>
      <c r="F2" s="101"/>
      <c r="G2" s="101"/>
      <c r="H2" s="101"/>
    </row>
    <row r="3" spans="1:9" ht="15.75" customHeight="1">
      <c r="A3" s="101" t="s">
        <v>2</v>
      </c>
      <c r="B3" s="101"/>
      <c r="C3" s="101"/>
      <c r="D3" s="101"/>
      <c r="E3" s="101"/>
      <c r="F3" s="101"/>
      <c r="G3" s="101"/>
      <c r="H3" s="101"/>
    </row>
    <row r="4" spans="1:9" ht="15.75" customHeight="1">
      <c r="A4" s="101" t="s">
        <v>3</v>
      </c>
      <c r="B4" s="101"/>
      <c r="C4" s="101"/>
      <c r="D4" s="101"/>
      <c r="E4" s="101"/>
      <c r="F4" s="101"/>
      <c r="G4" s="101"/>
      <c r="H4" s="101"/>
    </row>
    <row r="5" spans="1:9" ht="15.75" customHeight="1">
      <c r="A5" s="101" t="s">
        <v>4</v>
      </c>
      <c r="B5" s="101"/>
      <c r="C5" s="101"/>
      <c r="D5" s="101"/>
      <c r="E5" s="101"/>
      <c r="F5" s="101"/>
      <c r="G5" s="101"/>
      <c r="H5" s="101"/>
    </row>
    <row r="6" spans="1:9" ht="15.75" customHeight="1">
      <c r="A6" s="15"/>
      <c r="B6" s="15"/>
      <c r="C6" s="15"/>
      <c r="D6" s="15"/>
      <c r="E6" s="15"/>
    </row>
    <row r="7" spans="1:9" ht="15.75" customHeight="1">
      <c r="A7" s="15"/>
      <c r="B7" s="15"/>
      <c r="C7" s="15"/>
      <c r="D7" s="15"/>
      <c r="E7" s="15"/>
    </row>
    <row r="8" spans="1:9" ht="12.75" customHeight="1">
      <c r="B8" s="107" t="s">
        <v>15</v>
      </c>
      <c r="C8" s="107"/>
      <c r="D8" s="107"/>
      <c r="F8" s="107" t="s">
        <v>177</v>
      </c>
      <c r="G8" s="107"/>
      <c r="H8" s="107"/>
    </row>
    <row r="9" spans="1:9" ht="12.75" customHeight="1" thickBot="1">
      <c r="B9" s="103" t="s">
        <v>19</v>
      </c>
      <c r="C9" s="104"/>
      <c r="D9" s="104"/>
      <c r="F9" s="103" t="str">
        <f>B9</f>
        <v>October 31,</v>
      </c>
      <c r="G9" s="104"/>
      <c r="H9" s="104"/>
    </row>
    <row r="10" spans="1:9" ht="30.2" customHeight="1" thickBot="1">
      <c r="B10" s="64">
        <v>2023</v>
      </c>
      <c r="D10" s="64">
        <v>2022</v>
      </c>
      <c r="F10" s="64">
        <v>2023</v>
      </c>
      <c r="H10" s="65">
        <v>2022</v>
      </c>
    </row>
    <row r="11" spans="1:9" ht="12.75" customHeight="1"/>
    <row r="12" spans="1:9" ht="12.75" customHeight="1">
      <c r="A12" s="1" t="s">
        <v>44</v>
      </c>
      <c r="B12" s="14">
        <v>1688</v>
      </c>
      <c r="D12" s="14">
        <v>1849</v>
      </c>
      <c r="F12" s="14">
        <v>6833</v>
      </c>
      <c r="H12" s="14">
        <v>6848</v>
      </c>
    </row>
    <row r="13" spans="1:9" ht="12.75" customHeight="1"/>
    <row r="14" spans="1:9" ht="12.75" customHeight="1">
      <c r="A14" s="1" t="s">
        <v>5</v>
      </c>
    </row>
    <row r="15" spans="1:9" ht="12.75" customHeight="1">
      <c r="A15" s="2" t="s">
        <v>6</v>
      </c>
      <c r="B15" s="17">
        <v>773</v>
      </c>
      <c r="C15" s="17"/>
      <c r="D15" s="17">
        <v>837</v>
      </c>
      <c r="F15" s="17">
        <v>3368</v>
      </c>
      <c r="G15" s="17"/>
      <c r="H15" s="17">
        <v>3126</v>
      </c>
    </row>
    <row r="16" spans="1:9" ht="12.75" customHeight="1">
      <c r="A16" s="2" t="s">
        <v>7</v>
      </c>
      <c r="B16" s="17">
        <v>114</v>
      </c>
      <c r="C16" s="17"/>
      <c r="D16" s="17">
        <v>119</v>
      </c>
      <c r="F16" s="17">
        <v>481</v>
      </c>
      <c r="G16" s="17"/>
      <c r="H16" s="17">
        <v>467</v>
      </c>
    </row>
    <row r="17" spans="1:8" ht="12.75" customHeight="1">
      <c r="A17" s="2" t="s">
        <v>8</v>
      </c>
      <c r="B17" s="17">
        <v>393</v>
      </c>
      <c r="C17" s="17"/>
      <c r="D17" s="17">
        <v>422</v>
      </c>
      <c r="F17" s="17">
        <v>1634</v>
      </c>
      <c r="G17" s="17"/>
      <c r="H17" s="17">
        <v>1637</v>
      </c>
    </row>
    <row r="18" spans="1:8" ht="12.75" customHeight="1">
      <c r="A18" s="79" t="s">
        <v>9</v>
      </c>
      <c r="B18" s="23">
        <f>SUM(B15:B17)</f>
        <v>1280</v>
      </c>
      <c r="C18" s="17"/>
      <c r="D18" s="23">
        <f>SUM(D15:D17)</f>
        <v>1378</v>
      </c>
      <c r="F18" s="23">
        <f>SUM(F15:F17)</f>
        <v>5483</v>
      </c>
      <c r="G18" s="17"/>
      <c r="H18" s="23">
        <f>SUM(H15:H17)</f>
        <v>5230</v>
      </c>
    </row>
    <row r="19" spans="1:8" ht="12.75" customHeight="1"/>
    <row r="20" spans="1:8" ht="12.75" customHeight="1">
      <c r="A20" s="1" t="s">
        <v>10</v>
      </c>
      <c r="B20" s="17">
        <f>B12-B18</f>
        <v>408</v>
      </c>
      <c r="C20" s="17"/>
      <c r="D20" s="17">
        <f>D12-D18</f>
        <v>471</v>
      </c>
      <c r="F20" s="17">
        <f>F12-F18</f>
        <v>1350</v>
      </c>
      <c r="G20" s="17"/>
      <c r="H20" s="17">
        <f>H12-H18</f>
        <v>1618</v>
      </c>
    </row>
    <row r="21" spans="1:8" ht="12.75" customHeight="1">
      <c r="B21" s="17"/>
      <c r="C21" s="17"/>
      <c r="D21" s="17"/>
      <c r="F21" s="17"/>
      <c r="G21" s="17"/>
      <c r="H21" s="17"/>
    </row>
    <row r="22" spans="1:8" ht="12.75" customHeight="1">
      <c r="A22" s="1" t="s">
        <v>11</v>
      </c>
      <c r="B22" s="67">
        <v>17</v>
      </c>
      <c r="C22" s="17"/>
      <c r="D22" s="67">
        <v>5</v>
      </c>
      <c r="F22" s="17">
        <v>51</v>
      </c>
      <c r="G22" s="17"/>
      <c r="H22" s="17">
        <v>9</v>
      </c>
    </row>
    <row r="23" spans="1:8" ht="12.75" customHeight="1">
      <c r="A23" s="1" t="s">
        <v>12</v>
      </c>
      <c r="B23" s="17">
        <v>-22</v>
      </c>
      <c r="C23" s="17"/>
      <c r="D23" s="17">
        <v>-23</v>
      </c>
      <c r="F23" s="17">
        <v>-95</v>
      </c>
      <c r="G23" s="17"/>
      <c r="H23" s="17">
        <v>-84</v>
      </c>
    </row>
    <row r="24" spans="1:8" ht="12.75" customHeight="1">
      <c r="A24" s="1" t="s">
        <v>13</v>
      </c>
      <c r="B24" s="24">
        <v>17</v>
      </c>
      <c r="C24" s="17"/>
      <c r="D24" s="24">
        <v>2</v>
      </c>
      <c r="F24" s="24">
        <v>33</v>
      </c>
      <c r="G24" s="17"/>
      <c r="H24" s="24">
        <v>-39</v>
      </c>
    </row>
    <row r="25" spans="1:8" ht="12.75" customHeight="1">
      <c r="B25" s="17"/>
      <c r="C25" s="17"/>
      <c r="D25" s="17"/>
      <c r="F25" s="17"/>
      <c r="G25" s="17"/>
      <c r="H25" s="17"/>
    </row>
    <row r="26" spans="1:8" ht="12.75" customHeight="1">
      <c r="A26" s="1" t="s">
        <v>94</v>
      </c>
      <c r="B26" s="17">
        <f>SUM(B20:B24)</f>
        <v>420</v>
      </c>
      <c r="C26" s="17"/>
      <c r="D26" s="17">
        <f>SUM(D20:D24)</f>
        <v>455</v>
      </c>
      <c r="F26" s="17">
        <f>SUM(F20:F24)</f>
        <v>1339</v>
      </c>
      <c r="G26" s="17"/>
      <c r="H26" s="17">
        <f>SUM(H20:H24)</f>
        <v>1504</v>
      </c>
    </row>
    <row r="27" spans="1:8" ht="12.75" customHeight="1">
      <c r="B27" s="17"/>
      <c r="C27" s="17"/>
      <c r="D27" s="17"/>
      <c r="F27" s="17"/>
      <c r="G27" s="17"/>
      <c r="H27" s="17"/>
    </row>
    <row r="28" spans="1:8" ht="12.75" customHeight="1">
      <c r="A28" s="1" t="s">
        <v>183</v>
      </c>
      <c r="B28" s="36">
        <v>-55</v>
      </c>
      <c r="C28" s="36"/>
      <c r="D28" s="36">
        <v>87</v>
      </c>
      <c r="F28" s="36">
        <v>99</v>
      </c>
      <c r="G28" s="36"/>
      <c r="H28" s="36">
        <v>250</v>
      </c>
    </row>
    <row r="29" spans="1:8" ht="12.75" customHeight="1">
      <c r="B29" s="17"/>
      <c r="C29" s="17"/>
      <c r="D29" s="17"/>
      <c r="F29" s="17"/>
      <c r="G29" s="17"/>
      <c r="H29" s="17"/>
    </row>
    <row r="30" spans="1:8" ht="12.75" customHeight="1" thickBot="1">
      <c r="A30" s="1" t="s">
        <v>122</v>
      </c>
      <c r="B30" s="18">
        <f>B26-B28</f>
        <v>475</v>
      </c>
      <c r="C30" s="17"/>
      <c r="D30" s="18">
        <f>D26-D28</f>
        <v>368</v>
      </c>
      <c r="F30" s="18">
        <f>F26-F28</f>
        <v>1240</v>
      </c>
      <c r="G30" s="17"/>
      <c r="H30" s="18">
        <f>H26-H28</f>
        <v>1254</v>
      </c>
    </row>
    <row r="31" spans="1:8" ht="12.75" customHeight="1" thickTop="1"/>
    <row r="32" spans="1:8" ht="12.75" customHeight="1"/>
    <row r="33" spans="1:8" ht="12.75" customHeight="1"/>
    <row r="34" spans="1:8" ht="12.75" customHeight="1">
      <c r="A34" s="80" t="s">
        <v>123</v>
      </c>
    </row>
    <row r="35" spans="1:8" ht="12.75" customHeight="1">
      <c r="A35" s="43" t="s">
        <v>95</v>
      </c>
      <c r="B35" s="25">
        <f>B30/B39</f>
        <v>1.6267123287671232</v>
      </c>
      <c r="D35" s="25">
        <f>D30/D39</f>
        <v>1.2432432432432432</v>
      </c>
      <c r="F35" s="25">
        <f>F30/F39</f>
        <v>4.2176870748299322</v>
      </c>
      <c r="H35" s="25">
        <f>H30/H39</f>
        <v>4.1939799331103682</v>
      </c>
    </row>
    <row r="36" spans="1:8" ht="12.75" customHeight="1">
      <c r="A36" s="43" t="s">
        <v>96</v>
      </c>
      <c r="B36" s="25">
        <f>B30/B40</f>
        <v>1.6211604095563139</v>
      </c>
      <c r="D36" s="25">
        <f>D30/D40</f>
        <v>1.2348993288590604</v>
      </c>
      <c r="F36" s="25">
        <f>F30/F40</f>
        <v>4.1891891891891895</v>
      </c>
      <c r="H36" s="25">
        <f>H30/H40</f>
        <v>4.18</v>
      </c>
    </row>
    <row r="37" spans="1:8" ht="12.75" customHeight="1">
      <c r="A37" s="81"/>
      <c r="B37" s="25"/>
      <c r="D37" s="25"/>
      <c r="F37" s="25"/>
      <c r="H37" s="25"/>
    </row>
    <row r="38" spans="1:8" ht="12.75" customHeight="1">
      <c r="A38" s="80" t="s">
        <v>124</v>
      </c>
    </row>
    <row r="39" spans="1:8" ht="12.75" customHeight="1">
      <c r="A39" s="43" t="s">
        <v>95</v>
      </c>
      <c r="B39" s="17">
        <v>292</v>
      </c>
      <c r="D39" s="17">
        <v>296</v>
      </c>
      <c r="F39" s="17">
        <v>294</v>
      </c>
      <c r="H39" s="17">
        <v>299</v>
      </c>
    </row>
    <row r="40" spans="1:8" ht="12.75" customHeight="1">
      <c r="A40" s="43" t="s">
        <v>96</v>
      </c>
      <c r="B40" s="17">
        <v>293</v>
      </c>
      <c r="D40" s="17">
        <v>298</v>
      </c>
      <c r="F40" s="17">
        <v>296</v>
      </c>
      <c r="H40" s="17">
        <v>300</v>
      </c>
    </row>
    <row r="41" spans="1:8" ht="12.75" customHeight="1">
      <c r="A41" s="15"/>
      <c r="B41" s="15"/>
      <c r="C41" s="15"/>
      <c r="D41" s="15"/>
      <c r="E41" s="15"/>
      <c r="F41" s="15"/>
      <c r="G41" s="15"/>
      <c r="H41" s="15"/>
    </row>
    <row r="42" spans="1:8" ht="12.75" customHeight="1">
      <c r="A42" s="15"/>
      <c r="B42" s="26"/>
      <c r="C42" s="15"/>
      <c r="D42" s="26"/>
      <c r="E42" s="15"/>
      <c r="F42" s="26"/>
      <c r="G42" s="15"/>
      <c r="H42" s="26"/>
    </row>
    <row r="43" spans="1:8" ht="12.75" customHeight="1">
      <c r="A43" s="15"/>
      <c r="B43" s="15"/>
      <c r="C43" s="15"/>
      <c r="D43" s="15"/>
      <c r="E43" s="15"/>
    </row>
    <row r="44" spans="1:8" ht="12.75" customHeight="1">
      <c r="A44" s="42"/>
      <c r="B44" s="15"/>
      <c r="C44" s="15"/>
      <c r="D44" s="15"/>
      <c r="E44" s="15"/>
    </row>
    <row r="45" spans="1:8" ht="12.75" customHeight="1">
      <c r="A45" s="15"/>
      <c r="B45" s="15"/>
      <c r="C45" s="15"/>
      <c r="D45" s="15"/>
      <c r="E45" s="15"/>
    </row>
    <row r="46" spans="1:8" ht="12.75" customHeight="1">
      <c r="A46" s="61"/>
      <c r="B46" s="15"/>
      <c r="C46" s="15"/>
      <c r="D46" s="15"/>
      <c r="E46" s="15"/>
    </row>
    <row r="47" spans="1:8" ht="12.75" customHeight="1">
      <c r="A47" s="15"/>
      <c r="B47" s="15"/>
      <c r="C47" s="15"/>
      <c r="D47" s="15"/>
      <c r="E47" s="15"/>
    </row>
    <row r="48" spans="1:8" ht="12.75" customHeight="1">
      <c r="A48" s="105" t="s">
        <v>14</v>
      </c>
      <c r="B48" s="105"/>
      <c r="C48" s="105"/>
      <c r="D48" s="105"/>
      <c r="E48" s="105"/>
      <c r="F48" s="105"/>
      <c r="G48" s="105"/>
      <c r="H48" s="105"/>
    </row>
    <row r="51" spans="1:8" ht="15.75" customHeight="1">
      <c r="A51" s="106" t="s">
        <v>111</v>
      </c>
      <c r="B51" s="106"/>
      <c r="C51" s="106"/>
      <c r="D51" s="106"/>
      <c r="E51" s="106"/>
      <c r="F51" s="106"/>
      <c r="G51" s="106"/>
      <c r="H51" s="106"/>
    </row>
    <row r="54" spans="1:8" ht="15.75" customHeight="1">
      <c r="A54" s="102"/>
      <c r="B54" s="102"/>
      <c r="C54" s="102"/>
      <c r="D54" s="102"/>
      <c r="E54" s="102"/>
      <c r="F54" s="102"/>
    </row>
  </sheetData>
  <sheetProtection algorithmName="SHA-512" hashValue="JtZFi0goijBfpDyAD64LrFHT7gRGXFMuLHzIGFEvRjxHRWIKtUr9T+RRAvz9RfgYkcvoHYEjrqXw0Gp1GANMxw==" saltValue="XgfYOPC9t+WYjj8IcTH+wA=="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4"/>
  <sheetViews>
    <sheetView zoomScale="80" zoomScaleNormal="80" workbookViewId="0">
      <selection sqref="A1:H1"/>
    </sheetView>
  </sheetViews>
  <sheetFormatPr defaultRowHeight="12.75"/>
  <cols>
    <col min="1" max="3" width="4" style="1" customWidth="1"/>
    <col min="4" max="4" width="79.140625" style="1" customWidth="1"/>
    <col min="5" max="5" width="14.85546875" style="1" customWidth="1"/>
    <col min="6" max="6" width="2.5703125" style="1" customWidth="1"/>
    <col min="7" max="7" width="14.85546875" style="1" customWidth="1"/>
    <col min="8" max="8" width="3" style="1" customWidth="1"/>
    <col min="9" max="16384" width="9.140625" style="1"/>
  </cols>
  <sheetData>
    <row r="1" spans="1:8" s="9" customFormat="1" ht="15.75" customHeight="1">
      <c r="A1" s="101" t="s">
        <v>0</v>
      </c>
      <c r="B1" s="101"/>
      <c r="C1" s="101"/>
      <c r="D1" s="101"/>
      <c r="E1" s="101"/>
      <c r="F1" s="101"/>
      <c r="G1" s="101"/>
      <c r="H1" s="101"/>
    </row>
    <row r="2" spans="1:8" s="9" customFormat="1" ht="15.75" customHeight="1">
      <c r="A2" s="101" t="s">
        <v>17</v>
      </c>
      <c r="B2" s="101"/>
      <c r="C2" s="101"/>
      <c r="D2" s="101"/>
      <c r="E2" s="101"/>
      <c r="F2" s="101"/>
      <c r="G2" s="101"/>
      <c r="H2" s="101"/>
    </row>
    <row r="3" spans="1:8" s="9" customFormat="1" ht="15.75" customHeight="1">
      <c r="A3" s="101" t="s">
        <v>18</v>
      </c>
      <c r="B3" s="101"/>
      <c r="C3" s="101"/>
      <c r="D3" s="101"/>
      <c r="E3" s="101"/>
      <c r="F3" s="101"/>
      <c r="G3" s="101"/>
      <c r="H3" s="101"/>
    </row>
    <row r="4" spans="1:8" s="9" customFormat="1" ht="15.75" customHeight="1">
      <c r="A4" s="101" t="s">
        <v>3</v>
      </c>
      <c r="B4" s="101"/>
      <c r="C4" s="101"/>
      <c r="D4" s="101"/>
      <c r="E4" s="101"/>
      <c r="F4" s="101"/>
      <c r="G4" s="101"/>
      <c r="H4" s="101"/>
    </row>
    <row r="5" spans="1:8" s="9" customFormat="1" ht="15.75" customHeight="1">
      <c r="A5" s="101" t="s">
        <v>4</v>
      </c>
      <c r="B5" s="101"/>
      <c r="C5" s="101"/>
      <c r="D5" s="101"/>
      <c r="E5" s="101"/>
      <c r="F5" s="101"/>
      <c r="G5" s="101"/>
      <c r="H5" s="101"/>
    </row>
    <row r="6" spans="1:8" ht="15.75" customHeight="1"/>
    <row r="7" spans="1:8" ht="15.75" customHeight="1"/>
    <row r="8" spans="1:8" ht="12.75" customHeight="1">
      <c r="E8" s="76" t="s">
        <v>19</v>
      </c>
      <c r="F8" s="76"/>
      <c r="G8" s="76" t="s">
        <v>19</v>
      </c>
      <c r="H8" s="59"/>
    </row>
    <row r="9" spans="1:8" ht="17.25" customHeight="1" thickBot="1">
      <c r="E9" s="75">
        <v>2023</v>
      </c>
      <c r="F9" s="76"/>
      <c r="G9" s="75">
        <v>2022</v>
      </c>
      <c r="H9" s="59"/>
    </row>
    <row r="10" spans="1:8" ht="12.75" customHeight="1">
      <c r="A10" s="1" t="s">
        <v>20</v>
      </c>
    </row>
    <row r="11" spans="1:8" ht="12.75" customHeight="1"/>
    <row r="12" spans="1:8" ht="12.75" customHeight="1">
      <c r="A12" s="1" t="s">
        <v>22</v>
      </c>
    </row>
    <row r="13" spans="1:8" ht="12.75" customHeight="1">
      <c r="B13" s="1" t="s">
        <v>23</v>
      </c>
      <c r="E13" s="3">
        <v>1590</v>
      </c>
      <c r="G13" s="3">
        <v>1053</v>
      </c>
    </row>
    <row r="14" spans="1:8" ht="12.75" hidden="1" customHeight="1">
      <c r="B14" s="1" t="s">
        <v>140</v>
      </c>
      <c r="E14" s="17"/>
      <c r="G14" s="27" t="s">
        <v>101</v>
      </c>
      <c r="H14" s="15"/>
    </row>
    <row r="15" spans="1:8" ht="12.75" customHeight="1">
      <c r="B15" s="1" t="s">
        <v>24</v>
      </c>
      <c r="E15" s="17">
        <v>1291</v>
      </c>
      <c r="G15" s="17">
        <v>1405</v>
      </c>
      <c r="H15" s="15"/>
    </row>
    <row r="16" spans="1:8" ht="12.75" customHeight="1">
      <c r="B16" s="1" t="s">
        <v>25</v>
      </c>
      <c r="E16" s="17">
        <v>1031</v>
      </c>
      <c r="G16" s="17">
        <v>1038</v>
      </c>
      <c r="H16" s="15"/>
    </row>
    <row r="17" spans="1:8" ht="12.75" customHeight="1">
      <c r="B17" s="1" t="s">
        <v>26</v>
      </c>
      <c r="E17" s="16">
        <v>274</v>
      </c>
      <c r="G17" s="16">
        <v>282</v>
      </c>
      <c r="H17" s="15"/>
    </row>
    <row r="18" spans="1:8" ht="12.75" customHeight="1">
      <c r="C18" s="1" t="s">
        <v>27</v>
      </c>
      <c r="E18" s="28">
        <f>SUM(E13:E17)</f>
        <v>4186</v>
      </c>
      <c r="G18" s="28">
        <f>SUM(G13:G17)</f>
        <v>3778</v>
      </c>
      <c r="H18" s="15"/>
    </row>
    <row r="19" spans="1:8" ht="12.75" customHeight="1">
      <c r="E19" s="17"/>
      <c r="G19" s="17"/>
      <c r="H19" s="15"/>
    </row>
    <row r="20" spans="1:8" ht="12.75" customHeight="1">
      <c r="A20" s="1" t="s">
        <v>28</v>
      </c>
      <c r="E20" s="17">
        <v>1270</v>
      </c>
      <c r="G20" s="17">
        <v>1100</v>
      </c>
      <c r="H20" s="15"/>
    </row>
    <row r="21" spans="1:8" ht="12.75" customHeight="1">
      <c r="A21" s="1" t="s">
        <v>150</v>
      </c>
      <c r="E21" s="17">
        <v>3960</v>
      </c>
      <c r="G21" s="17">
        <v>3952</v>
      </c>
      <c r="H21" s="15"/>
    </row>
    <row r="22" spans="1:8" ht="12.75" customHeight="1">
      <c r="A22" s="1" t="s">
        <v>149</v>
      </c>
      <c r="E22" s="17">
        <v>475</v>
      </c>
      <c r="G22" s="17">
        <v>821</v>
      </c>
      <c r="H22" s="15"/>
    </row>
    <row r="23" spans="1:8" ht="12.75" customHeight="1">
      <c r="A23" s="1" t="s">
        <v>29</v>
      </c>
      <c r="E23" s="17">
        <v>164</v>
      </c>
      <c r="G23" s="17">
        <v>195</v>
      </c>
      <c r="H23" s="15"/>
    </row>
    <row r="24" spans="1:8" ht="12.75" customHeight="1">
      <c r="A24" s="1" t="s">
        <v>30</v>
      </c>
      <c r="E24" s="16">
        <v>708</v>
      </c>
      <c r="G24" s="16">
        <v>686</v>
      </c>
      <c r="H24" s="15"/>
    </row>
    <row r="25" spans="1:8" ht="12.75" customHeight="1" thickBot="1">
      <c r="C25" s="1" t="s">
        <v>31</v>
      </c>
      <c r="E25" s="18">
        <f>SUM(E18:E24)</f>
        <v>10763</v>
      </c>
      <c r="G25" s="18">
        <f>SUM(G18:G24)</f>
        <v>10532</v>
      </c>
      <c r="H25" s="15"/>
    </row>
    <row r="26" spans="1:8" ht="12.75" customHeight="1" thickTop="1">
      <c r="H26" s="15"/>
    </row>
    <row r="27" spans="1:8" ht="12.75" customHeight="1">
      <c r="A27" s="1" t="s">
        <v>21</v>
      </c>
      <c r="H27" s="15"/>
    </row>
    <row r="28" spans="1:8" ht="12.75" customHeight="1">
      <c r="H28" s="15"/>
    </row>
    <row r="29" spans="1:8" ht="12.75" customHeight="1">
      <c r="A29" s="1" t="s">
        <v>32</v>
      </c>
      <c r="H29" s="15"/>
    </row>
    <row r="30" spans="1:8" ht="12.75" customHeight="1">
      <c r="B30" s="1" t="s">
        <v>42</v>
      </c>
      <c r="E30" s="14">
        <v>418</v>
      </c>
      <c r="G30" s="14">
        <v>580</v>
      </c>
      <c r="H30" s="15"/>
    </row>
    <row r="31" spans="1:8" ht="12.75" customHeight="1">
      <c r="B31" s="1" t="s">
        <v>43</v>
      </c>
      <c r="E31" s="17">
        <v>371</v>
      </c>
      <c r="G31" s="17">
        <v>455</v>
      </c>
      <c r="H31" s="15"/>
    </row>
    <row r="32" spans="1:8" ht="12.75" customHeight="1">
      <c r="B32" s="1" t="s">
        <v>33</v>
      </c>
      <c r="E32" s="17">
        <v>505</v>
      </c>
      <c r="G32" s="17">
        <v>461</v>
      </c>
      <c r="H32" s="15"/>
    </row>
    <row r="33" spans="1:8" ht="12.75" customHeight="1">
      <c r="B33" s="1" t="s">
        <v>129</v>
      </c>
      <c r="E33" s="27" t="s">
        <v>101</v>
      </c>
      <c r="G33" s="27">
        <v>36</v>
      </c>
      <c r="H33" s="15"/>
    </row>
    <row r="34" spans="1:8" ht="12.75" customHeight="1">
      <c r="B34" s="1" t="s">
        <v>34</v>
      </c>
      <c r="E34" s="16">
        <v>309</v>
      </c>
      <c r="G34" s="16">
        <v>329</v>
      </c>
      <c r="H34" s="15"/>
    </row>
    <row r="35" spans="1:8" ht="12.75" customHeight="1">
      <c r="C35" s="1" t="s">
        <v>35</v>
      </c>
      <c r="E35" s="28">
        <f>SUM(E30:E34)</f>
        <v>1603</v>
      </c>
      <c r="G35" s="28">
        <f>SUM(G30:G34)</f>
        <v>1861</v>
      </c>
      <c r="H35" s="15"/>
    </row>
    <row r="36" spans="1:8" ht="12.75" customHeight="1">
      <c r="E36" s="17"/>
      <c r="G36" s="17"/>
      <c r="H36" s="15"/>
    </row>
    <row r="37" spans="1:8" ht="12.75" customHeight="1">
      <c r="A37" s="1" t="s">
        <v>36</v>
      </c>
      <c r="E37" s="17">
        <v>2735</v>
      </c>
      <c r="G37" s="17">
        <v>2733</v>
      </c>
      <c r="H37" s="15"/>
    </row>
    <row r="38" spans="1:8" ht="12.75" customHeight="1">
      <c r="A38" s="1" t="s">
        <v>37</v>
      </c>
      <c r="E38" s="17">
        <v>103</v>
      </c>
      <c r="G38" s="17">
        <v>97</v>
      </c>
      <c r="H38" s="15"/>
    </row>
    <row r="39" spans="1:8" ht="12.75" customHeight="1">
      <c r="A39" s="1" t="s">
        <v>38</v>
      </c>
      <c r="E39" s="16">
        <v>477</v>
      </c>
      <c r="G39" s="16">
        <v>536</v>
      </c>
      <c r="H39" s="15"/>
    </row>
    <row r="40" spans="1:8" ht="12.75" customHeight="1">
      <c r="C40" s="1" t="s">
        <v>39</v>
      </c>
      <c r="E40" s="23">
        <f>SUM(E35:E39)</f>
        <v>4918</v>
      </c>
      <c r="G40" s="23">
        <f>SUM(G35:G39)</f>
        <v>5227</v>
      </c>
      <c r="H40" s="15"/>
    </row>
    <row r="41" spans="1:8" ht="12.75" customHeight="1">
      <c r="H41" s="15"/>
    </row>
    <row r="42" spans="1:8" ht="12.75" customHeight="1">
      <c r="A42" s="1" t="s">
        <v>40</v>
      </c>
      <c r="H42" s="15"/>
    </row>
    <row r="43" spans="1:8" ht="12.75" customHeight="1">
      <c r="B43" s="1" t="s">
        <v>41</v>
      </c>
      <c r="H43" s="15"/>
    </row>
    <row r="44" spans="1:8" ht="12.75" customHeight="1">
      <c r="B44" s="1" t="s">
        <v>194</v>
      </c>
      <c r="H44" s="15"/>
    </row>
    <row r="45" spans="1:8" ht="12.75" customHeight="1">
      <c r="C45" s="1" t="s">
        <v>159</v>
      </c>
      <c r="E45" s="66" t="s">
        <v>101</v>
      </c>
      <c r="G45" s="66" t="s">
        <v>101</v>
      </c>
      <c r="H45" s="15"/>
    </row>
    <row r="46" spans="1:8" ht="12.75" customHeight="1">
      <c r="B46" s="1" t="s">
        <v>188</v>
      </c>
      <c r="H46" s="15"/>
    </row>
    <row r="47" spans="1:8" ht="12.75" customHeight="1">
      <c r="C47" s="1" t="s">
        <v>187</v>
      </c>
      <c r="H47" s="15"/>
    </row>
    <row r="48" spans="1:8" ht="12.75" customHeight="1">
      <c r="C48" s="1" t="s">
        <v>182</v>
      </c>
      <c r="E48" s="17">
        <v>3</v>
      </c>
      <c r="G48" s="17">
        <v>3</v>
      </c>
      <c r="H48" s="15"/>
    </row>
    <row r="49" spans="1:8" ht="12.75" customHeight="1">
      <c r="B49" s="1" t="s">
        <v>45</v>
      </c>
      <c r="E49" s="17">
        <v>5387</v>
      </c>
      <c r="G49" s="17">
        <v>5325</v>
      </c>
      <c r="H49" s="15"/>
    </row>
    <row r="50" spans="1:8" ht="12.75" customHeight="1">
      <c r="B50" s="1" t="s">
        <v>141</v>
      </c>
      <c r="E50" s="17">
        <v>782</v>
      </c>
      <c r="G50" s="17">
        <v>324</v>
      </c>
      <c r="H50" s="15"/>
    </row>
    <row r="51" spans="1:8" ht="12.75" customHeight="1">
      <c r="B51" s="1" t="s">
        <v>81</v>
      </c>
      <c r="E51" s="17">
        <v>-327</v>
      </c>
      <c r="G51" s="17">
        <v>-347</v>
      </c>
      <c r="H51" s="15"/>
    </row>
    <row r="52" spans="1:8" ht="12.75" customHeight="1">
      <c r="C52" s="1" t="s">
        <v>46</v>
      </c>
      <c r="E52" s="28">
        <f>SUM(E45:E51)</f>
        <v>5845</v>
      </c>
      <c r="G52" s="28">
        <f>SUM(G45:G51)</f>
        <v>5305</v>
      </c>
      <c r="H52" s="15"/>
    </row>
    <row r="53" spans="1:8" ht="12.75" customHeight="1" thickBot="1">
      <c r="D53" s="1" t="s">
        <v>133</v>
      </c>
      <c r="E53" s="18">
        <f>E40+E52</f>
        <v>10763</v>
      </c>
      <c r="G53" s="18">
        <f>G40+G52</f>
        <v>10532</v>
      </c>
      <c r="H53" s="15"/>
    </row>
    <row r="54" spans="1:8" ht="12.75" customHeight="1" thickTop="1">
      <c r="A54" s="15"/>
      <c r="B54" s="15"/>
      <c r="C54" s="15"/>
      <c r="D54" s="15"/>
      <c r="E54" s="15"/>
      <c r="F54" s="15"/>
      <c r="G54" s="15"/>
      <c r="H54" s="15"/>
    </row>
    <row r="55" spans="1:8" ht="12.75" customHeight="1">
      <c r="A55" s="15"/>
      <c r="B55" s="15"/>
      <c r="C55" s="15"/>
      <c r="D55" s="15"/>
      <c r="E55" s="15"/>
      <c r="F55" s="15"/>
      <c r="G55" s="15"/>
      <c r="H55" s="15"/>
    </row>
    <row r="56" spans="1:8" ht="12.75" customHeight="1">
      <c r="A56" s="15" t="s">
        <v>76</v>
      </c>
      <c r="B56" s="15"/>
      <c r="C56" s="15"/>
      <c r="D56" s="15"/>
      <c r="E56" s="15"/>
      <c r="F56" s="15"/>
      <c r="G56" s="15"/>
      <c r="H56" s="15"/>
    </row>
    <row r="57" spans="1:8" ht="12.75" customHeight="1">
      <c r="A57" s="15"/>
      <c r="B57" s="15"/>
      <c r="C57" s="15"/>
      <c r="D57" s="15"/>
      <c r="E57" s="15"/>
      <c r="F57" s="15"/>
      <c r="G57" s="15"/>
      <c r="H57" s="15"/>
    </row>
    <row r="58" spans="1:8" ht="12.75" customHeight="1">
      <c r="A58" s="15"/>
      <c r="B58" s="15"/>
      <c r="C58" s="15"/>
      <c r="D58" s="15"/>
      <c r="E58" s="15"/>
      <c r="F58" s="15"/>
      <c r="G58" s="15"/>
      <c r="H58" s="15"/>
    </row>
    <row r="59" spans="1:8" ht="12.75" customHeight="1">
      <c r="A59" s="15"/>
      <c r="B59" s="15"/>
      <c r="C59" s="15"/>
      <c r="D59" s="15"/>
      <c r="E59" s="15"/>
      <c r="F59" s="15"/>
      <c r="G59" s="15"/>
      <c r="H59" s="15"/>
    </row>
    <row r="60" spans="1:8" ht="12.75" customHeight="1">
      <c r="A60" s="108" t="s">
        <v>112</v>
      </c>
      <c r="B60" s="108"/>
      <c r="C60" s="108"/>
      <c r="D60" s="108"/>
      <c r="E60" s="108"/>
      <c r="F60" s="108"/>
      <c r="G60" s="108"/>
      <c r="H60" s="48"/>
    </row>
    <row r="61" spans="1:8" ht="12.75" customHeight="1">
      <c r="A61" s="15"/>
      <c r="B61" s="15"/>
      <c r="C61" s="15"/>
      <c r="D61" s="15"/>
      <c r="E61" s="15"/>
      <c r="F61" s="15"/>
      <c r="G61" s="15"/>
      <c r="H61" s="15"/>
    </row>
    <row r="62" spans="1:8" ht="12.75" customHeight="1">
      <c r="A62" s="15"/>
      <c r="B62" s="15"/>
      <c r="C62" s="15"/>
      <c r="D62" s="15"/>
      <c r="E62" s="15"/>
      <c r="F62" s="15"/>
      <c r="G62" s="15"/>
      <c r="H62" s="15"/>
    </row>
    <row r="63" spans="1:8" ht="12.75" customHeight="1">
      <c r="A63" s="15"/>
      <c r="B63" s="15"/>
      <c r="C63" s="15"/>
      <c r="D63" s="15"/>
      <c r="E63" s="15"/>
      <c r="F63" s="15"/>
      <c r="G63" s="15"/>
      <c r="H63" s="15"/>
    </row>
    <row r="64" spans="1:8" ht="12.75" customHeight="1">
      <c r="A64" s="15"/>
      <c r="B64" s="15"/>
      <c r="C64" s="15"/>
      <c r="D64" s="15"/>
      <c r="E64" s="15"/>
      <c r="F64" s="15"/>
      <c r="G64" s="15"/>
      <c r="H64" s="15"/>
    </row>
    <row r="65" spans="1:8" ht="12.75" customHeight="1">
      <c r="A65" s="15"/>
      <c r="B65" s="15"/>
      <c r="C65" s="15"/>
      <c r="D65" s="15"/>
      <c r="E65" s="15"/>
      <c r="F65" s="15"/>
      <c r="G65" s="15"/>
      <c r="H65" s="15"/>
    </row>
    <row r="66" spans="1:8" ht="12.75" customHeight="1">
      <c r="A66" s="15"/>
      <c r="B66" s="15"/>
      <c r="C66" s="15"/>
      <c r="D66" s="15"/>
      <c r="E66" s="15"/>
      <c r="F66" s="15"/>
      <c r="G66" s="15"/>
      <c r="H66" s="15"/>
    </row>
    <row r="67" spans="1:8" ht="12.75" customHeight="1">
      <c r="A67" s="15"/>
      <c r="B67" s="15"/>
      <c r="C67" s="15"/>
      <c r="D67" s="15"/>
      <c r="E67" s="15"/>
      <c r="F67" s="15"/>
      <c r="G67" s="15"/>
      <c r="H67" s="15"/>
    </row>
    <row r="68" spans="1:8" ht="12.75" customHeight="1">
      <c r="A68" s="15"/>
      <c r="B68" s="15"/>
      <c r="C68" s="15"/>
      <c r="D68" s="15"/>
      <c r="E68" s="15"/>
      <c r="F68" s="15"/>
      <c r="G68" s="15"/>
      <c r="H68" s="15"/>
    </row>
    <row r="69" spans="1:8" ht="12.75" customHeight="1">
      <c r="A69" s="15"/>
      <c r="B69" s="15"/>
      <c r="C69" s="15"/>
      <c r="D69" s="15"/>
      <c r="E69" s="15"/>
      <c r="F69" s="15"/>
      <c r="G69" s="15"/>
      <c r="H69" s="15"/>
    </row>
    <row r="70" spans="1:8" ht="12.75" customHeight="1">
      <c r="A70" s="15"/>
      <c r="B70" s="15"/>
      <c r="C70" s="15"/>
      <c r="D70" s="15"/>
      <c r="E70" s="15"/>
      <c r="F70" s="15"/>
      <c r="G70" s="15"/>
      <c r="H70" s="15"/>
    </row>
    <row r="71" spans="1:8" ht="12.75" customHeight="1">
      <c r="A71" s="15"/>
      <c r="B71" s="15"/>
      <c r="C71" s="15"/>
      <c r="D71" s="15"/>
      <c r="E71" s="15"/>
      <c r="F71" s="15"/>
      <c r="G71" s="15"/>
      <c r="H71" s="15"/>
    </row>
    <row r="72" spans="1:8" ht="12.75" customHeight="1">
      <c r="A72" s="15"/>
      <c r="B72" s="15"/>
      <c r="C72" s="15"/>
      <c r="D72" s="15"/>
      <c r="E72" s="15"/>
      <c r="F72" s="15"/>
      <c r="G72" s="15"/>
      <c r="H72" s="15"/>
    </row>
    <row r="73" spans="1:8" ht="12.75" customHeight="1">
      <c r="A73" s="15"/>
      <c r="B73" s="15"/>
      <c r="C73" s="15"/>
      <c r="D73" s="15"/>
      <c r="E73" s="15"/>
      <c r="F73" s="15"/>
      <c r="G73" s="15"/>
      <c r="H73" s="15"/>
    </row>
    <row r="74" spans="1:8" ht="12.75" customHeight="1">
      <c r="A74" s="15"/>
      <c r="B74" s="15"/>
      <c r="C74" s="15"/>
      <c r="D74" s="15"/>
      <c r="E74" s="15"/>
      <c r="F74" s="15"/>
      <c r="G74" s="15"/>
      <c r="H74" s="15"/>
    </row>
    <row r="75" spans="1:8" ht="12.75" customHeight="1">
      <c r="A75" s="15"/>
      <c r="B75" s="15"/>
      <c r="C75" s="15"/>
      <c r="D75" s="15"/>
      <c r="E75" s="15"/>
      <c r="F75" s="15"/>
      <c r="G75" s="15"/>
      <c r="H75" s="15"/>
    </row>
    <row r="76" spans="1:8" ht="12.75" customHeight="1">
      <c r="A76" s="15"/>
      <c r="B76" s="15"/>
      <c r="C76" s="15"/>
      <c r="D76" s="15"/>
      <c r="E76" s="15"/>
      <c r="F76" s="15"/>
      <c r="G76" s="15"/>
      <c r="H76" s="15"/>
    </row>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sheetData>
  <sheetProtection algorithmName="SHA-512" hashValue="Ouw+TBaic1IE9JC9gfORLhv6CbDtOr2k9wx0gawOyye48iRa/ocTYUjX+7Dzwjtddrl4EM7cxQWhXdS6rQRkvg==" saltValue="xwEjY1XgCL3oNJmqmnDn+Q==" spinCount="100000" sheet="1" objects="1" scenarios="1"/>
  <mergeCells count="6">
    <mergeCell ref="A60:G60"/>
    <mergeCell ref="A1:H1"/>
    <mergeCell ref="A2:H2"/>
    <mergeCell ref="A3:H3"/>
    <mergeCell ref="A4:H4"/>
    <mergeCell ref="A5:H5"/>
  </mergeCells>
  <printOptions horizontalCentered="1"/>
  <pageMargins left="0.7" right="0.7" top="0.75" bottom="0.75" header="0.3" footer="0.3"/>
  <pageSetup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83D7-FBBB-4EE2-AD56-8A0210D436B9}">
  <sheetPr>
    <pageSetUpPr fitToPage="1"/>
  </sheetPr>
  <dimension ref="A1:H80"/>
  <sheetViews>
    <sheetView zoomScale="80" zoomScaleNormal="8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9" customFormat="1" ht="15.75" customHeight="1">
      <c r="A1" s="109" t="s">
        <v>0</v>
      </c>
      <c r="B1" s="109"/>
      <c r="C1" s="109"/>
      <c r="D1" s="109"/>
      <c r="E1" s="109"/>
      <c r="F1" s="109"/>
      <c r="G1" s="109"/>
      <c r="H1" s="109"/>
    </row>
    <row r="2" spans="1:8" s="9" customFormat="1" ht="15.75">
      <c r="A2" s="101" t="s">
        <v>48</v>
      </c>
      <c r="B2" s="101"/>
      <c r="C2" s="101"/>
      <c r="D2" s="101"/>
      <c r="E2" s="101"/>
      <c r="F2" s="101"/>
      <c r="G2" s="101"/>
      <c r="H2" s="101"/>
    </row>
    <row r="3" spans="1:8" s="9" customFormat="1" ht="15.75">
      <c r="A3" s="101" t="s">
        <v>16</v>
      </c>
      <c r="B3" s="101"/>
      <c r="C3" s="101"/>
      <c r="D3" s="101"/>
      <c r="E3" s="101"/>
      <c r="F3" s="101"/>
      <c r="G3" s="101"/>
      <c r="H3" s="101"/>
    </row>
    <row r="4" spans="1:8" s="9" customFormat="1" ht="15.75">
      <c r="A4" s="101" t="s">
        <v>3</v>
      </c>
      <c r="B4" s="101"/>
      <c r="C4" s="101"/>
      <c r="D4" s="101"/>
      <c r="E4" s="101"/>
      <c r="F4" s="101"/>
      <c r="G4" s="101"/>
      <c r="H4" s="101"/>
    </row>
    <row r="5" spans="1:8" s="9" customFormat="1" ht="15.75">
      <c r="A5" s="101" t="s">
        <v>4</v>
      </c>
      <c r="B5" s="101"/>
      <c r="C5" s="101"/>
      <c r="D5" s="101"/>
      <c r="E5" s="101"/>
      <c r="F5" s="101"/>
      <c r="G5" s="101"/>
      <c r="H5" s="101"/>
    </row>
    <row r="6" spans="1:8" ht="15.75" customHeight="1"/>
    <row r="7" spans="1:8" ht="15.75" customHeight="1"/>
    <row r="8" spans="1:8" ht="13.5" customHeight="1">
      <c r="F8" s="107" t="s">
        <v>177</v>
      </c>
      <c r="G8" s="107"/>
      <c r="H8" s="107"/>
    </row>
    <row r="9" spans="1:8" ht="13.5" customHeight="1">
      <c r="F9" s="97" t="s">
        <v>19</v>
      </c>
      <c r="G9" s="97"/>
      <c r="H9" s="97" t="str">
        <f>F9</f>
        <v>October 31,</v>
      </c>
    </row>
    <row r="10" spans="1:8" ht="15.75" customHeight="1" thickBot="1">
      <c r="F10" s="96">
        <v>2023</v>
      </c>
      <c r="G10" s="97"/>
      <c r="H10" s="96">
        <v>2022</v>
      </c>
    </row>
    <row r="11" spans="1:8" ht="13.5" customHeight="1">
      <c r="A11" s="1" t="s">
        <v>77</v>
      </c>
      <c r="F11" s="97"/>
      <c r="G11" s="97"/>
      <c r="H11" s="97"/>
    </row>
    <row r="12" spans="1:8" ht="13.5" customHeight="1">
      <c r="B12" s="1" t="s">
        <v>126</v>
      </c>
      <c r="F12" s="14">
        <v>1240</v>
      </c>
      <c r="G12" s="14"/>
      <c r="H12" s="14">
        <v>1254</v>
      </c>
    </row>
    <row r="14" spans="1:8" ht="13.5" customHeight="1">
      <c r="A14" s="1" t="s">
        <v>137</v>
      </c>
    </row>
    <row r="15" spans="1:8" ht="13.5" customHeight="1">
      <c r="B15" s="1" t="s">
        <v>49</v>
      </c>
      <c r="F15" s="17">
        <v>271</v>
      </c>
      <c r="G15" s="17"/>
      <c r="H15" s="17">
        <v>317</v>
      </c>
    </row>
    <row r="16" spans="1:8" ht="13.5" customHeight="1">
      <c r="B16" s="1" t="s">
        <v>50</v>
      </c>
      <c r="F16" s="17">
        <v>111</v>
      </c>
      <c r="G16" s="17"/>
      <c r="H16" s="17">
        <v>125</v>
      </c>
    </row>
    <row r="17" spans="1:8" ht="13.5" customHeight="1">
      <c r="B17" s="1" t="s">
        <v>145</v>
      </c>
      <c r="F17" s="17">
        <v>-56</v>
      </c>
      <c r="G17" s="17"/>
      <c r="H17" s="17">
        <v>8</v>
      </c>
    </row>
    <row r="18" spans="1:8" ht="13.5" customHeight="1">
      <c r="B18" s="1" t="s">
        <v>78</v>
      </c>
      <c r="F18" s="17">
        <v>40</v>
      </c>
      <c r="G18" s="17"/>
      <c r="H18" s="17">
        <v>24</v>
      </c>
    </row>
    <row r="19" spans="1:8" ht="13.5" customHeight="1">
      <c r="B19" s="1" t="s">
        <v>169</v>
      </c>
      <c r="F19" s="17">
        <v>41</v>
      </c>
      <c r="G19" s="17"/>
      <c r="H19" s="17">
        <v>67</v>
      </c>
    </row>
    <row r="20" spans="1:8" ht="13.5" customHeight="1">
      <c r="B20" s="1" t="s">
        <v>168</v>
      </c>
      <c r="F20" s="17">
        <v>277</v>
      </c>
      <c r="G20" s="17"/>
      <c r="H20" s="66" t="s">
        <v>101</v>
      </c>
    </row>
    <row r="21" spans="1:8" ht="13.5" customHeight="1">
      <c r="B21" s="1" t="s">
        <v>142</v>
      </c>
      <c r="F21" s="17">
        <v>1</v>
      </c>
      <c r="G21" s="17"/>
      <c r="H21" s="17">
        <v>-25</v>
      </c>
    </row>
    <row r="22" spans="1:8" ht="13.5" customHeight="1">
      <c r="B22" s="1" t="s">
        <v>155</v>
      </c>
      <c r="F22" s="27" t="s">
        <v>101</v>
      </c>
      <c r="G22" s="17"/>
      <c r="H22" s="17">
        <v>9</v>
      </c>
    </row>
    <row r="23" spans="1:8" ht="13.5" customHeight="1">
      <c r="B23" s="1" t="s">
        <v>179</v>
      </c>
      <c r="F23" s="27">
        <v>-43</v>
      </c>
      <c r="G23" s="17"/>
      <c r="H23" s="66" t="s">
        <v>101</v>
      </c>
    </row>
    <row r="24" spans="1:8" ht="13.5" customHeight="1">
      <c r="B24" s="1" t="s">
        <v>193</v>
      </c>
      <c r="F24" s="17">
        <v>6</v>
      </c>
      <c r="G24" s="17"/>
      <c r="H24" s="27">
        <v>11</v>
      </c>
    </row>
    <row r="25" spans="1:8" ht="13.5" customHeight="1">
      <c r="B25" s="1" t="s">
        <v>51</v>
      </c>
      <c r="F25" s="17"/>
      <c r="G25" s="17"/>
      <c r="H25" s="17"/>
    </row>
    <row r="26" spans="1:8" ht="13.5" customHeight="1">
      <c r="C26" s="1" t="s">
        <v>24</v>
      </c>
      <c r="F26" s="27">
        <v>132</v>
      </c>
      <c r="G26" s="17"/>
      <c r="H26" s="27">
        <v>-321</v>
      </c>
    </row>
    <row r="27" spans="1:8" ht="13.5" customHeight="1">
      <c r="C27" s="1" t="s">
        <v>25</v>
      </c>
      <c r="F27" s="17">
        <v>-33</v>
      </c>
      <c r="G27" s="17"/>
      <c r="H27" s="17">
        <v>-248</v>
      </c>
    </row>
    <row r="28" spans="1:8" ht="13.5" customHeight="1">
      <c r="C28" s="1" t="s">
        <v>42</v>
      </c>
      <c r="F28" s="17">
        <v>-171</v>
      </c>
      <c r="G28" s="17"/>
      <c r="H28" s="17">
        <v>121</v>
      </c>
    </row>
    <row r="29" spans="1:8" ht="13.5" customHeight="1">
      <c r="C29" s="1" t="s">
        <v>43</v>
      </c>
      <c r="F29" s="17">
        <v>-91</v>
      </c>
      <c r="G29" s="17"/>
      <c r="H29" s="17">
        <v>-22</v>
      </c>
    </row>
    <row r="30" spans="1:8" ht="13.5" customHeight="1">
      <c r="C30" s="1" t="s">
        <v>92</v>
      </c>
      <c r="F30" s="27">
        <v>47</v>
      </c>
      <c r="G30" s="17"/>
      <c r="H30" s="27">
        <v>-8</v>
      </c>
    </row>
    <row r="31" spans="1:8" ht="13.5" customHeight="1">
      <c r="A31" s="1" t="s">
        <v>136</v>
      </c>
      <c r="F31" s="10">
        <f>SUM(F12:F30)</f>
        <v>1772</v>
      </c>
      <c r="G31" s="4"/>
      <c r="H31" s="10">
        <f>SUM(H12:H30)</f>
        <v>1312</v>
      </c>
    </row>
    <row r="32" spans="1:8" ht="13.5" customHeight="1">
      <c r="F32" s="4"/>
      <c r="G32" s="4"/>
      <c r="H32" s="4"/>
    </row>
    <row r="33" spans="1:8" ht="13.5" customHeight="1">
      <c r="A33" s="1" t="s">
        <v>52</v>
      </c>
      <c r="F33" s="4"/>
      <c r="G33" s="4"/>
      <c r="H33" s="4"/>
    </row>
    <row r="34" spans="1:8" ht="13.5" customHeight="1">
      <c r="B34" s="1" t="s">
        <v>174</v>
      </c>
      <c r="F34" s="4">
        <v>-298</v>
      </c>
      <c r="G34" s="4"/>
      <c r="H34" s="4">
        <v>-291</v>
      </c>
    </row>
    <row r="35" spans="1:8" ht="13.5" customHeight="1">
      <c r="B35" s="1" t="s">
        <v>143</v>
      </c>
      <c r="F35" s="27">
        <v>5</v>
      </c>
      <c r="G35" s="4"/>
      <c r="H35" s="27">
        <v>22</v>
      </c>
    </row>
    <row r="36" spans="1:8" ht="13.5" customHeight="1">
      <c r="B36" s="1" t="s">
        <v>172</v>
      </c>
      <c r="F36" s="27">
        <v>-8</v>
      </c>
      <c r="G36" s="4"/>
      <c r="H36" s="27">
        <v>-13</v>
      </c>
    </row>
    <row r="37" spans="1:8" ht="13.5" customHeight="1">
      <c r="B37" s="1" t="s">
        <v>151</v>
      </c>
      <c r="F37" s="27">
        <v>4</v>
      </c>
      <c r="G37" s="4"/>
      <c r="H37" s="66" t="s">
        <v>101</v>
      </c>
    </row>
    <row r="38" spans="1:8" ht="13.5" customHeight="1">
      <c r="B38" s="1" t="s">
        <v>173</v>
      </c>
      <c r="F38" s="27">
        <v>-12</v>
      </c>
      <c r="G38" s="4"/>
      <c r="H38" s="27">
        <v>-4</v>
      </c>
    </row>
    <row r="39" spans="1:8" ht="13.5" customHeight="1">
      <c r="B39" s="1" t="s">
        <v>180</v>
      </c>
      <c r="F39" s="27">
        <v>50</v>
      </c>
      <c r="G39" s="4"/>
      <c r="H39" s="66" t="s">
        <v>101</v>
      </c>
    </row>
    <row r="40" spans="1:8" ht="13.5" customHeight="1">
      <c r="B40" s="1" t="s">
        <v>176</v>
      </c>
      <c r="F40" s="4">
        <v>-51</v>
      </c>
      <c r="G40" s="4"/>
      <c r="H40" s="72">
        <v>-52</v>
      </c>
    </row>
    <row r="41" spans="1:8" ht="13.5" customHeight="1">
      <c r="A41" s="1" t="s">
        <v>120</v>
      </c>
      <c r="F41" s="10">
        <f>SUM(F34:F40)</f>
        <v>-310</v>
      </c>
      <c r="G41" s="4"/>
      <c r="H41" s="10">
        <f>SUM(H34:H40)</f>
        <v>-338</v>
      </c>
    </row>
    <row r="42" spans="1:8" ht="13.5" customHeight="1">
      <c r="F42" s="4"/>
      <c r="G42" s="4"/>
      <c r="H42" s="4"/>
    </row>
    <row r="43" spans="1:8" ht="13.5" customHeight="1">
      <c r="A43" s="1" t="s">
        <v>53</v>
      </c>
      <c r="F43" s="4"/>
      <c r="G43" s="4"/>
      <c r="H43" s="4"/>
    </row>
    <row r="44" spans="1:8" ht="13.5" customHeight="1">
      <c r="B44" s="1" t="s">
        <v>175</v>
      </c>
      <c r="F44" s="4">
        <v>67</v>
      </c>
      <c r="G44" s="4"/>
      <c r="H44" s="4">
        <v>58</v>
      </c>
    </row>
    <row r="45" spans="1:8" ht="13.5" customHeight="1">
      <c r="B45" s="1" t="s">
        <v>93</v>
      </c>
      <c r="F45" s="4">
        <v>-54</v>
      </c>
      <c r="G45" s="4"/>
      <c r="H45" s="4">
        <v>-67</v>
      </c>
    </row>
    <row r="46" spans="1:8" ht="13.5" customHeight="1">
      <c r="B46" s="1" t="s">
        <v>152</v>
      </c>
      <c r="F46" s="4">
        <v>-575</v>
      </c>
      <c r="G46" s="4"/>
      <c r="H46" s="4">
        <v>-1139</v>
      </c>
    </row>
    <row r="47" spans="1:8" ht="13.5" customHeight="1">
      <c r="B47" s="1" t="s">
        <v>170</v>
      </c>
      <c r="F47" s="4">
        <v>-265</v>
      </c>
      <c r="G47" s="4"/>
      <c r="H47" s="4">
        <v>-250</v>
      </c>
    </row>
    <row r="48" spans="1:8" ht="13.5" customHeight="1">
      <c r="B48" s="1" t="s">
        <v>157</v>
      </c>
      <c r="F48" s="72" t="s">
        <v>101</v>
      </c>
      <c r="G48" s="4"/>
      <c r="H48" s="4">
        <v>600</v>
      </c>
    </row>
    <row r="49" spans="1:8" ht="13.5" customHeight="1">
      <c r="B49" s="1" t="s">
        <v>171</v>
      </c>
      <c r="F49" s="72" t="s">
        <v>101</v>
      </c>
      <c r="G49" s="4"/>
      <c r="H49" s="4">
        <v>-609</v>
      </c>
    </row>
    <row r="50" spans="1:8" ht="13.5" customHeight="1">
      <c r="B50" s="1" t="s">
        <v>181</v>
      </c>
      <c r="F50" s="4">
        <v>-35</v>
      </c>
      <c r="G50" s="4"/>
      <c r="H50" s="4">
        <v>35</v>
      </c>
    </row>
    <row r="51" spans="1:8" ht="13.5" customHeight="1">
      <c r="B51" s="1" t="s">
        <v>147</v>
      </c>
      <c r="F51" s="4">
        <v>-68</v>
      </c>
      <c r="G51" s="4"/>
      <c r="H51" s="66" t="s">
        <v>101</v>
      </c>
    </row>
    <row r="52" spans="1:8" ht="13.5" customHeight="1">
      <c r="A52" s="1" t="s">
        <v>121</v>
      </c>
      <c r="F52" s="13">
        <f>SUM(F42:F51)</f>
        <v>-930</v>
      </c>
      <c r="H52" s="13">
        <f>SUM(H42:H51)</f>
        <v>-1372</v>
      </c>
    </row>
    <row r="54" spans="1:8" ht="13.5" customHeight="1">
      <c r="A54" s="1" t="s">
        <v>54</v>
      </c>
      <c r="F54" s="4">
        <v>5</v>
      </c>
      <c r="G54" s="4"/>
      <c r="H54" s="4">
        <v>-36</v>
      </c>
    </row>
    <row r="56" spans="1:8" s="32" customFormat="1" ht="13.5" customHeight="1">
      <c r="A56" s="1" t="s">
        <v>146</v>
      </c>
      <c r="B56" s="1"/>
      <c r="C56" s="1"/>
      <c r="D56" s="1"/>
      <c r="E56" s="1"/>
      <c r="F56" s="12">
        <f>F31+F41+F52+F54</f>
        <v>537</v>
      </c>
      <c r="G56" s="1"/>
      <c r="H56" s="12">
        <f>H31+H41+H52+H54</f>
        <v>-434</v>
      </c>
    </row>
    <row r="58" spans="1:8" ht="13.5" customHeight="1">
      <c r="A58" s="32" t="s">
        <v>114</v>
      </c>
      <c r="B58" s="32"/>
      <c r="C58" s="32"/>
      <c r="D58" s="32"/>
      <c r="E58" s="32"/>
      <c r="F58" s="21">
        <v>1056</v>
      </c>
      <c r="G58" s="33"/>
      <c r="H58" s="21">
        <v>1490</v>
      </c>
    </row>
    <row r="60" spans="1:8" ht="13.5" customHeight="1" thickBot="1">
      <c r="A60" s="1" t="s">
        <v>115</v>
      </c>
      <c r="F60" s="5">
        <f>SUM(F56:F58)</f>
        <v>1593</v>
      </c>
      <c r="H60" s="5">
        <f>SUM(H56:H58)</f>
        <v>1056</v>
      </c>
    </row>
    <row r="61" spans="1:8" ht="13.5" customHeight="1" thickTop="1"/>
    <row r="63" spans="1:8" ht="13.5" customHeight="1">
      <c r="A63" s="1" t="s">
        <v>118</v>
      </c>
    </row>
    <row r="65" spans="1:8" ht="13.5" customHeight="1">
      <c r="B65" s="1" t="s">
        <v>23</v>
      </c>
      <c r="F65" s="14">
        <v>1590</v>
      </c>
      <c r="G65" s="3"/>
      <c r="H65" s="14">
        <v>1053</v>
      </c>
    </row>
    <row r="66" spans="1:8" ht="13.5" customHeight="1">
      <c r="B66" s="1" t="s">
        <v>116</v>
      </c>
      <c r="F66" s="17">
        <v>3</v>
      </c>
      <c r="G66" s="4"/>
      <c r="H66" s="17">
        <v>3</v>
      </c>
    </row>
    <row r="67" spans="1:8" ht="13.5" customHeight="1" thickBot="1">
      <c r="B67" s="1" t="s">
        <v>117</v>
      </c>
      <c r="F67" s="18">
        <f>SUM(F65:F66)</f>
        <v>1593</v>
      </c>
      <c r="G67" s="4"/>
      <c r="H67" s="18">
        <f>SUM(H65:H66)</f>
        <v>1056</v>
      </c>
    </row>
    <row r="68" spans="1:8" ht="13.5" customHeight="1" thickTop="1"/>
    <row r="70" spans="1:8" ht="13.5" customHeight="1">
      <c r="A70" s="1" t="s">
        <v>55</v>
      </c>
    </row>
    <row r="72" spans="1:8" ht="13.5" customHeight="1">
      <c r="B72" s="1" t="s">
        <v>154</v>
      </c>
      <c r="F72" s="3">
        <v>199</v>
      </c>
      <c r="H72" s="3">
        <v>279</v>
      </c>
    </row>
    <row r="73" spans="1:8" ht="13.5" customHeight="1">
      <c r="B73" s="1" t="s">
        <v>153</v>
      </c>
      <c r="F73" s="3">
        <v>89</v>
      </c>
      <c r="H73" s="3">
        <v>85</v>
      </c>
    </row>
    <row r="77" spans="1:8" ht="13.5" customHeight="1">
      <c r="A77" s="1" t="s">
        <v>56</v>
      </c>
    </row>
    <row r="80" spans="1:8" ht="13.5" customHeight="1">
      <c r="A80" s="102" t="s">
        <v>113</v>
      </c>
      <c r="B80" s="102"/>
      <c r="C80" s="102"/>
      <c r="D80" s="102"/>
      <c r="E80" s="102"/>
      <c r="F80" s="102"/>
      <c r="G80" s="102"/>
      <c r="H80" s="102"/>
    </row>
  </sheetData>
  <sheetProtection algorithmName="SHA-512" hashValue="kguU9WdPpskqSd8rFCU0Z+Tt85XxIllnk7HuQ8I2H8ZOD8S5pkPriLFrJZqaeCQZnM2MAekGoACs+3s6wZIKYQ==" saltValue="ceyZeZMpf4v7a30+BTaigg==" spinCount="100000" sheet="1" objects="1" scenarios="1"/>
  <mergeCells count="7">
    <mergeCell ref="A4:H4"/>
    <mergeCell ref="A5:H5"/>
    <mergeCell ref="A80:H80"/>
    <mergeCell ref="A1:H1"/>
    <mergeCell ref="A2:H2"/>
    <mergeCell ref="A3:H3"/>
    <mergeCell ref="F8:H8"/>
  </mergeCells>
  <printOptions horizontalCentered="1"/>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F56"/>
  <sheetViews>
    <sheetView zoomScale="91" zoomScaleNormal="91" workbookViewId="0">
      <selection sqref="A1:P1"/>
    </sheetView>
  </sheetViews>
  <sheetFormatPr defaultRowHeight="13.5" customHeight="1"/>
  <cols>
    <col min="1" max="1" width="4.7109375" style="1" customWidth="1"/>
    <col min="2" max="2" width="4.42578125" style="1" customWidth="1"/>
    <col min="3" max="3" width="46.28515625" style="1" customWidth="1"/>
    <col min="4" max="4" width="2.7109375" style="1" customWidth="1"/>
    <col min="5" max="6" width="10.7109375" style="1" customWidth="1"/>
    <col min="7" max="7" width="2.7109375" style="1" customWidth="1"/>
    <col min="8" max="9" width="10.7109375" style="1" customWidth="1"/>
    <col min="10" max="10" width="2.7109375" style="1" customWidth="1"/>
    <col min="11" max="12" width="10.7109375" style="1" customWidth="1"/>
    <col min="13" max="13" width="2.7109375" style="1" customWidth="1"/>
    <col min="14" max="15" width="10.7109375" style="1" customWidth="1"/>
    <col min="16" max="16" width="2.7109375" style="1" customWidth="1"/>
    <col min="17" max="17" width="8.85546875" style="1" customWidth="1"/>
    <col min="18" max="18" width="9.140625" style="88" customWidth="1"/>
    <col min="19" max="19" width="9" style="1" customWidth="1"/>
    <col min="20" max="16384" width="9.140625" style="1"/>
  </cols>
  <sheetData>
    <row r="1" spans="1:18" s="9" customFormat="1" ht="15.75" customHeight="1">
      <c r="A1" s="101" t="s">
        <v>0</v>
      </c>
      <c r="B1" s="101"/>
      <c r="C1" s="101"/>
      <c r="D1" s="101"/>
      <c r="E1" s="101"/>
      <c r="F1" s="101"/>
      <c r="G1" s="101"/>
      <c r="H1" s="101"/>
      <c r="I1" s="101"/>
      <c r="J1" s="101"/>
      <c r="K1" s="101"/>
      <c r="L1" s="101"/>
      <c r="M1" s="101"/>
      <c r="N1" s="101"/>
      <c r="O1" s="101"/>
      <c r="P1" s="101"/>
      <c r="R1" s="87"/>
    </row>
    <row r="2" spans="1:18" s="9" customFormat="1" ht="15.75" customHeight="1">
      <c r="A2" s="101" t="s">
        <v>97</v>
      </c>
      <c r="B2" s="101"/>
      <c r="C2" s="101"/>
      <c r="D2" s="101"/>
      <c r="E2" s="101"/>
      <c r="F2" s="101"/>
      <c r="G2" s="101"/>
      <c r="H2" s="101"/>
      <c r="I2" s="101"/>
      <c r="J2" s="101"/>
      <c r="K2" s="101"/>
      <c r="L2" s="101"/>
      <c r="M2" s="101"/>
      <c r="N2" s="101"/>
      <c r="O2" s="101"/>
      <c r="P2" s="101"/>
      <c r="R2" s="87"/>
    </row>
    <row r="3" spans="1:18" s="9" customFormat="1" ht="15.75" customHeight="1">
      <c r="A3" s="101" t="s">
        <v>2</v>
      </c>
      <c r="B3" s="101"/>
      <c r="C3" s="101"/>
      <c r="D3" s="101"/>
      <c r="E3" s="101"/>
      <c r="F3" s="101"/>
      <c r="G3" s="101"/>
      <c r="H3" s="101"/>
      <c r="I3" s="101"/>
      <c r="J3" s="101"/>
      <c r="K3" s="101"/>
      <c r="L3" s="101"/>
      <c r="M3" s="101"/>
      <c r="N3" s="101"/>
      <c r="O3" s="101"/>
      <c r="P3" s="101"/>
      <c r="R3" s="87"/>
    </row>
    <row r="4" spans="1:18" s="9" customFormat="1" ht="15.75" customHeight="1">
      <c r="A4" s="101" t="s">
        <v>3</v>
      </c>
      <c r="B4" s="101"/>
      <c r="C4" s="101"/>
      <c r="D4" s="101"/>
      <c r="E4" s="101"/>
      <c r="F4" s="101"/>
      <c r="G4" s="101"/>
      <c r="H4" s="101"/>
      <c r="I4" s="101"/>
      <c r="J4" s="101"/>
      <c r="K4" s="101"/>
      <c r="L4" s="101"/>
      <c r="M4" s="101"/>
      <c r="N4" s="101"/>
      <c r="O4" s="101"/>
      <c r="P4" s="101"/>
      <c r="R4" s="87"/>
    </row>
    <row r="5" spans="1:18" s="9" customFormat="1" ht="15.75" customHeight="1">
      <c r="A5" s="101" t="s">
        <v>4</v>
      </c>
      <c r="B5" s="101"/>
      <c r="C5" s="101"/>
      <c r="D5" s="101"/>
      <c r="E5" s="101"/>
      <c r="F5" s="101"/>
      <c r="G5" s="101"/>
      <c r="H5" s="101"/>
      <c r="I5" s="101"/>
      <c r="J5" s="101"/>
      <c r="K5" s="101"/>
      <c r="L5" s="101"/>
      <c r="M5" s="101"/>
      <c r="N5" s="101"/>
      <c r="O5" s="101"/>
      <c r="P5" s="101"/>
      <c r="R5" s="87"/>
    </row>
    <row r="6" spans="1:18" ht="15.75" customHeight="1"/>
    <row r="7" spans="1:18" ht="13.5" customHeight="1">
      <c r="E7" s="107" t="s">
        <v>15</v>
      </c>
      <c r="F7" s="107"/>
      <c r="G7" s="107"/>
      <c r="H7" s="107"/>
      <c r="I7" s="107"/>
      <c r="J7" s="8"/>
      <c r="K7" s="107" t="s">
        <v>177</v>
      </c>
      <c r="L7" s="107"/>
      <c r="M7" s="107"/>
      <c r="N7" s="107"/>
      <c r="O7" s="107"/>
    </row>
    <row r="8" spans="1:18" ht="13.5" customHeight="1" thickBot="1">
      <c r="E8" s="104" t="s">
        <v>19</v>
      </c>
      <c r="F8" s="104"/>
      <c r="G8" s="104"/>
      <c r="H8" s="104"/>
      <c r="I8" s="104"/>
      <c r="J8" s="8"/>
      <c r="K8" s="107" t="str">
        <f>E8</f>
        <v>October 31,</v>
      </c>
      <c r="L8" s="107"/>
      <c r="M8" s="107"/>
      <c r="N8" s="107"/>
      <c r="O8" s="107"/>
    </row>
    <row r="9" spans="1:18" ht="13.5" customHeight="1" thickBot="1">
      <c r="E9" s="118">
        <v>2023</v>
      </c>
      <c r="F9" s="118"/>
      <c r="G9" s="74"/>
      <c r="H9" s="118">
        <v>2022</v>
      </c>
      <c r="I9" s="118"/>
      <c r="J9" s="8"/>
      <c r="K9" s="118">
        <v>2023</v>
      </c>
      <c r="L9" s="118"/>
      <c r="M9" s="74"/>
      <c r="N9" s="118">
        <v>2022</v>
      </c>
      <c r="O9" s="118"/>
    </row>
    <row r="10" spans="1:18" ht="30.75" customHeight="1" thickBot="1">
      <c r="E10" s="90" t="s">
        <v>148</v>
      </c>
      <c r="F10" s="90" t="s">
        <v>57</v>
      </c>
      <c r="G10" s="91"/>
      <c r="H10" s="90" t="s">
        <v>148</v>
      </c>
      <c r="I10" s="90" t="s">
        <v>57</v>
      </c>
      <c r="J10" s="91"/>
      <c r="K10" s="90" t="s">
        <v>148</v>
      </c>
      <c r="L10" s="90" t="s">
        <v>57</v>
      </c>
      <c r="M10" s="91"/>
      <c r="N10" s="90" t="s">
        <v>148</v>
      </c>
      <c r="O10" s="90" t="s">
        <v>57</v>
      </c>
    </row>
    <row r="11" spans="1:18" ht="13.5" customHeight="1">
      <c r="C11" s="15"/>
      <c r="D11" s="15"/>
      <c r="E11" s="15"/>
      <c r="F11" s="15"/>
      <c r="G11" s="15"/>
      <c r="H11" s="15"/>
      <c r="I11" s="15"/>
      <c r="J11" s="29"/>
      <c r="K11" s="15"/>
      <c r="L11" s="15"/>
      <c r="M11" s="15"/>
      <c r="N11" s="117"/>
      <c r="O11" s="117"/>
    </row>
    <row r="12" spans="1:18" ht="13.5" customHeight="1">
      <c r="A12" s="1" t="s">
        <v>125</v>
      </c>
      <c r="C12" s="15"/>
      <c r="D12" s="15"/>
      <c r="E12" s="14">
        <v>475</v>
      </c>
      <c r="F12" s="25">
        <v>1.62</v>
      </c>
      <c r="G12" s="15"/>
      <c r="H12" s="14">
        <v>368</v>
      </c>
      <c r="I12" s="25">
        <v>1.23</v>
      </c>
      <c r="J12" s="15"/>
      <c r="K12" s="14">
        <v>1240</v>
      </c>
      <c r="L12" s="25">
        <v>4.1900000000000004</v>
      </c>
      <c r="M12" s="42"/>
      <c r="N12" s="14">
        <v>1254</v>
      </c>
      <c r="O12" s="25">
        <v>4.18</v>
      </c>
      <c r="P12" s="42"/>
    </row>
    <row r="13" spans="1:18" ht="13.5" customHeight="1">
      <c r="B13" s="1" t="s">
        <v>58</v>
      </c>
      <c r="C13" s="15"/>
      <c r="D13" s="15"/>
      <c r="F13" s="68"/>
      <c r="G13" s="15"/>
      <c r="I13" s="68"/>
      <c r="J13" s="15"/>
      <c r="K13" s="15"/>
      <c r="L13" s="15"/>
      <c r="M13" s="15"/>
      <c r="P13" s="15"/>
    </row>
    <row r="14" spans="1:18" ht="13.5" customHeight="1">
      <c r="C14" s="15" t="s">
        <v>184</v>
      </c>
      <c r="D14" s="15"/>
      <c r="E14" s="17">
        <v>46</v>
      </c>
      <c r="F14" s="99">
        <v>0.16</v>
      </c>
      <c r="G14" s="15"/>
      <c r="H14" s="27" t="s">
        <v>165</v>
      </c>
      <c r="I14" s="27" t="s">
        <v>165</v>
      </c>
      <c r="J14" s="15"/>
      <c r="K14" s="17">
        <v>46</v>
      </c>
      <c r="L14" s="30">
        <v>0.16</v>
      </c>
      <c r="M14" s="15"/>
      <c r="N14" s="27" t="s">
        <v>165</v>
      </c>
      <c r="O14" s="27" t="s">
        <v>165</v>
      </c>
      <c r="P14" s="15"/>
    </row>
    <row r="15" spans="1:18" ht="13.5" customHeight="1">
      <c r="C15" s="15" t="s">
        <v>138</v>
      </c>
      <c r="D15" s="15"/>
      <c r="E15" s="27" t="s">
        <v>165</v>
      </c>
      <c r="F15" s="100" t="s">
        <v>165</v>
      </c>
      <c r="G15" s="15"/>
      <c r="H15" s="27" t="s">
        <v>165</v>
      </c>
      <c r="I15" s="27" t="s">
        <v>165</v>
      </c>
      <c r="J15" s="15"/>
      <c r="K15" s="17">
        <v>277</v>
      </c>
      <c r="L15" s="30">
        <v>0.94</v>
      </c>
      <c r="M15" s="15"/>
      <c r="N15" s="27" t="s">
        <v>165</v>
      </c>
      <c r="O15" s="27" t="s">
        <v>165</v>
      </c>
      <c r="P15" s="15"/>
    </row>
    <row r="16" spans="1:18" ht="13.5" customHeight="1">
      <c r="C16" s="15" t="s">
        <v>59</v>
      </c>
      <c r="D16" s="15"/>
      <c r="E16" s="17">
        <v>27</v>
      </c>
      <c r="F16" s="99">
        <v>0.09</v>
      </c>
      <c r="G16" s="15"/>
      <c r="H16" s="17">
        <v>42</v>
      </c>
      <c r="I16" s="30">
        <v>0.14000000000000001</v>
      </c>
      <c r="J16" s="15"/>
      <c r="K16" s="17">
        <v>139</v>
      </c>
      <c r="L16" s="30">
        <v>0.47</v>
      </c>
      <c r="M16" s="15"/>
      <c r="N16" s="17">
        <v>191</v>
      </c>
      <c r="O16" s="30">
        <v>0.64</v>
      </c>
      <c r="P16" s="15"/>
    </row>
    <row r="17" spans="1:16" ht="13.5" customHeight="1">
      <c r="C17" s="15" t="s">
        <v>60</v>
      </c>
      <c r="D17" s="15"/>
      <c r="E17" s="17">
        <v>-6</v>
      </c>
      <c r="F17" s="99">
        <v>-0.02</v>
      </c>
      <c r="G17" s="15"/>
      <c r="H17" s="17">
        <v>9</v>
      </c>
      <c r="I17" s="30">
        <v>0.03</v>
      </c>
      <c r="J17" s="15"/>
      <c r="K17" s="17">
        <v>25</v>
      </c>
      <c r="L17" s="30">
        <v>0.08</v>
      </c>
      <c r="M17" s="15"/>
      <c r="N17" s="27">
        <v>30</v>
      </c>
      <c r="O17" s="54">
        <v>0.1</v>
      </c>
      <c r="P17" s="15"/>
    </row>
    <row r="18" spans="1:16" ht="13.5" customHeight="1">
      <c r="C18" s="15" t="s">
        <v>61</v>
      </c>
      <c r="D18" s="15"/>
      <c r="E18" s="17">
        <v>4</v>
      </c>
      <c r="F18" s="99">
        <v>0.01</v>
      </c>
      <c r="G18" s="15"/>
      <c r="H18" s="17">
        <v>6</v>
      </c>
      <c r="I18" s="30">
        <v>0.02</v>
      </c>
      <c r="J18" s="15"/>
      <c r="K18" s="17">
        <v>16</v>
      </c>
      <c r="L18" s="30">
        <v>0.05</v>
      </c>
      <c r="M18" s="15"/>
      <c r="N18" s="17">
        <v>25</v>
      </c>
      <c r="O18" s="30">
        <v>0.08</v>
      </c>
      <c r="P18" s="15"/>
    </row>
    <row r="19" spans="1:16" ht="13.5" customHeight="1">
      <c r="C19" s="15" t="s">
        <v>195</v>
      </c>
      <c r="D19" s="15"/>
      <c r="E19" s="27">
        <v>-43</v>
      </c>
      <c r="F19" s="99">
        <v>-0.15</v>
      </c>
      <c r="G19" s="15"/>
      <c r="H19" s="27" t="s">
        <v>165</v>
      </c>
      <c r="I19" s="27" t="s">
        <v>165</v>
      </c>
      <c r="J19" s="15"/>
      <c r="K19" s="27">
        <v>-43</v>
      </c>
      <c r="L19" s="30">
        <v>-0.15</v>
      </c>
      <c r="M19" s="15"/>
      <c r="N19" s="27">
        <v>7</v>
      </c>
      <c r="O19" s="54">
        <v>0.02</v>
      </c>
      <c r="P19" s="15"/>
    </row>
    <row r="20" spans="1:16" ht="13.5" customHeight="1">
      <c r="C20" s="1" t="s">
        <v>169</v>
      </c>
      <c r="D20" s="15"/>
      <c r="E20" s="17">
        <v>27</v>
      </c>
      <c r="F20" s="99">
        <v>0.09</v>
      </c>
      <c r="G20" s="15"/>
      <c r="H20" s="17">
        <v>5</v>
      </c>
      <c r="I20" s="30">
        <v>0.02</v>
      </c>
      <c r="J20" s="15"/>
      <c r="K20" s="17">
        <v>42</v>
      </c>
      <c r="L20" s="30">
        <v>0.14000000000000001</v>
      </c>
      <c r="M20" s="15"/>
      <c r="N20" s="27">
        <v>63</v>
      </c>
      <c r="O20" s="54">
        <v>0.21</v>
      </c>
      <c r="P20" s="15"/>
    </row>
    <row r="21" spans="1:16" ht="13.5" customHeight="1">
      <c r="C21" s="1" t="s">
        <v>166</v>
      </c>
      <c r="D21" s="15"/>
      <c r="E21" s="27">
        <v>4</v>
      </c>
      <c r="F21" s="99">
        <v>0.01</v>
      </c>
      <c r="G21" s="15"/>
      <c r="H21" s="27">
        <v>4</v>
      </c>
      <c r="I21" s="30">
        <v>0.01</v>
      </c>
      <c r="J21" s="15"/>
      <c r="K21" s="17">
        <v>4</v>
      </c>
      <c r="L21" s="30">
        <v>0.01</v>
      </c>
      <c r="M21" s="15"/>
      <c r="N21" s="17">
        <v>4</v>
      </c>
      <c r="O21" s="54">
        <v>0.01</v>
      </c>
      <c r="P21" s="15"/>
    </row>
    <row r="22" spans="1:16" ht="13.5" customHeight="1">
      <c r="C22" s="1" t="s">
        <v>156</v>
      </c>
      <c r="D22" s="15"/>
      <c r="E22" s="27" t="s">
        <v>165</v>
      </c>
      <c r="F22" s="100" t="s">
        <v>165</v>
      </c>
      <c r="G22" s="15"/>
      <c r="H22" s="27" t="s">
        <v>165</v>
      </c>
      <c r="I22" s="27" t="s">
        <v>165</v>
      </c>
      <c r="J22" s="15"/>
      <c r="K22" s="17">
        <v>9</v>
      </c>
      <c r="L22" s="30">
        <v>0.03</v>
      </c>
      <c r="M22" s="15"/>
      <c r="N22" s="27" t="s">
        <v>165</v>
      </c>
      <c r="O22" s="27" t="s">
        <v>165</v>
      </c>
      <c r="P22" s="15"/>
    </row>
    <row r="23" spans="1:16" ht="13.5" customHeight="1">
      <c r="C23" s="1" t="s">
        <v>142</v>
      </c>
      <c r="D23" s="15"/>
      <c r="E23" s="27" t="s">
        <v>165</v>
      </c>
      <c r="F23" s="100" t="s">
        <v>165</v>
      </c>
      <c r="G23" s="15"/>
      <c r="H23" s="27" t="s">
        <v>165</v>
      </c>
      <c r="I23" s="27" t="s">
        <v>165</v>
      </c>
      <c r="J23" s="15"/>
      <c r="K23" s="17">
        <v>1</v>
      </c>
      <c r="L23" s="27" t="s">
        <v>165</v>
      </c>
      <c r="M23" s="15"/>
      <c r="N23" s="17">
        <v>-25</v>
      </c>
      <c r="O23" s="54">
        <v>-0.08</v>
      </c>
      <c r="P23" s="15"/>
    </row>
    <row r="24" spans="1:16" ht="13.5" customHeight="1">
      <c r="C24" s="15" t="s">
        <v>155</v>
      </c>
      <c r="D24" s="15"/>
      <c r="E24" s="27" t="s">
        <v>165</v>
      </c>
      <c r="F24" s="100" t="s">
        <v>165</v>
      </c>
      <c r="G24" s="15"/>
      <c r="H24" s="27" t="s">
        <v>165</v>
      </c>
      <c r="I24" s="27" t="s">
        <v>165</v>
      </c>
      <c r="J24" s="15"/>
      <c r="K24" s="27" t="s">
        <v>165</v>
      </c>
      <c r="L24" s="27" t="s">
        <v>165</v>
      </c>
      <c r="M24" s="15"/>
      <c r="N24" s="27">
        <v>9</v>
      </c>
      <c r="O24" s="54">
        <v>0.03</v>
      </c>
      <c r="P24" s="15"/>
    </row>
    <row r="25" spans="1:16" ht="13.5" customHeight="1">
      <c r="C25" s="15" t="s">
        <v>62</v>
      </c>
      <c r="D25" s="15"/>
      <c r="E25" s="27">
        <v>-11</v>
      </c>
      <c r="F25" s="99">
        <v>-0.03</v>
      </c>
      <c r="G25" s="15"/>
      <c r="H25" s="27">
        <v>10</v>
      </c>
      <c r="I25" s="30">
        <v>0.03</v>
      </c>
      <c r="J25" s="15"/>
      <c r="K25" s="27">
        <v>11</v>
      </c>
      <c r="L25" s="30">
        <v>0.04</v>
      </c>
      <c r="M25" s="15"/>
      <c r="N25" s="27">
        <v>12</v>
      </c>
      <c r="O25" s="54">
        <v>0.04</v>
      </c>
      <c r="P25" s="15"/>
    </row>
    <row r="26" spans="1:16" ht="13.5" customHeight="1">
      <c r="C26" s="15" t="s">
        <v>63</v>
      </c>
      <c r="D26" s="15"/>
      <c r="E26" s="17">
        <v>-119</v>
      </c>
      <c r="F26" s="99">
        <v>-0.4</v>
      </c>
      <c r="G26" s="15"/>
      <c r="H26" s="17">
        <v>12</v>
      </c>
      <c r="I26" s="30">
        <v>0.05</v>
      </c>
      <c r="J26" s="15"/>
      <c r="K26" s="17">
        <v>-158</v>
      </c>
      <c r="L26" s="30">
        <v>-0.52</v>
      </c>
      <c r="M26" s="15"/>
      <c r="N26" s="17">
        <v>-5</v>
      </c>
      <c r="O26" s="30">
        <v>-0.01</v>
      </c>
    </row>
    <row r="27" spans="1:16" ht="13.5" customHeight="1" thickBot="1">
      <c r="A27" s="1" t="s">
        <v>104</v>
      </c>
      <c r="C27" s="15"/>
      <c r="D27" s="15"/>
      <c r="E27" s="11">
        <f>SUM(E12:E26)</f>
        <v>404</v>
      </c>
      <c r="F27" s="69">
        <f>SUM(F12:F26)</f>
        <v>1.3800000000000003</v>
      </c>
      <c r="G27" s="15"/>
      <c r="H27" s="11">
        <f>SUM(H12:H26)</f>
        <v>456</v>
      </c>
      <c r="I27" s="69">
        <f>SUM(I12:I26)</f>
        <v>1.5300000000000002</v>
      </c>
      <c r="J27" s="15"/>
      <c r="K27" s="18">
        <f>SUM(K12:K26)</f>
        <v>1609</v>
      </c>
      <c r="L27" s="31">
        <f>SUM(L12:L26)</f>
        <v>5.4399999999999995</v>
      </c>
      <c r="M27" s="42"/>
      <c r="N27" s="18">
        <f>SUM(N12:N26)</f>
        <v>1565</v>
      </c>
      <c r="O27" s="31">
        <f>SUM(O12:O26)</f>
        <v>5.2199999999999989</v>
      </c>
      <c r="P27" s="42"/>
    </row>
    <row r="28" spans="1:16" ht="13.5" customHeight="1" thickTop="1">
      <c r="C28" s="15"/>
      <c r="D28" s="15"/>
      <c r="E28" s="15"/>
      <c r="F28" s="15"/>
      <c r="G28" s="15"/>
      <c r="H28" s="15"/>
      <c r="I28" s="15"/>
      <c r="J28" s="15"/>
      <c r="K28" s="15"/>
      <c r="L28" s="15"/>
      <c r="M28" s="15"/>
      <c r="N28" s="15"/>
      <c r="O28" s="15"/>
    </row>
    <row r="29" spans="1:16" ht="13.5" customHeight="1">
      <c r="C29" s="15"/>
      <c r="D29" s="15"/>
      <c r="E29" s="15"/>
      <c r="F29" s="15"/>
      <c r="G29" s="15"/>
      <c r="H29" s="15"/>
      <c r="I29" s="15"/>
      <c r="J29" s="15"/>
      <c r="K29" s="15"/>
      <c r="L29" s="15"/>
      <c r="M29" s="15"/>
      <c r="N29" s="15"/>
      <c r="O29" s="15"/>
    </row>
    <row r="30" spans="1:16" ht="67.5" customHeight="1">
      <c r="A30" s="114" t="s">
        <v>197</v>
      </c>
      <c r="B30" s="114"/>
      <c r="C30" s="114"/>
      <c r="D30" s="114"/>
      <c r="E30" s="114"/>
      <c r="F30" s="114"/>
      <c r="G30" s="114"/>
      <c r="H30" s="114"/>
      <c r="I30" s="114"/>
      <c r="J30" s="114"/>
      <c r="K30" s="114"/>
      <c r="L30" s="114"/>
      <c r="M30" s="114"/>
      <c r="N30" s="114"/>
      <c r="O30" s="114"/>
    </row>
    <row r="31" spans="1:16" ht="9" customHeight="1">
      <c r="A31" s="119"/>
      <c r="B31" s="120"/>
      <c r="C31" s="120"/>
      <c r="D31" s="120"/>
      <c r="E31" s="120"/>
      <c r="F31" s="120"/>
      <c r="G31" s="120"/>
      <c r="H31" s="120"/>
      <c r="I31" s="120"/>
      <c r="J31" s="120"/>
      <c r="K31" s="49"/>
      <c r="L31" s="49"/>
      <c r="M31" s="49"/>
      <c r="N31" s="49"/>
      <c r="O31" s="49"/>
    </row>
    <row r="32" spans="1:16" ht="71.25" customHeight="1">
      <c r="A32" s="114" t="s">
        <v>199</v>
      </c>
      <c r="B32" s="114"/>
      <c r="C32" s="114"/>
      <c r="D32" s="114"/>
      <c r="E32" s="114"/>
      <c r="F32" s="114"/>
      <c r="G32" s="114"/>
      <c r="H32" s="114"/>
      <c r="I32" s="114"/>
      <c r="J32" s="114"/>
      <c r="K32" s="114"/>
      <c r="L32" s="114"/>
      <c r="M32" s="114"/>
      <c r="N32" s="114"/>
      <c r="O32" s="114"/>
    </row>
    <row r="33" spans="1:32" ht="36.75" customHeight="1">
      <c r="A33" s="98"/>
      <c r="B33" s="114" t="s">
        <v>186</v>
      </c>
      <c r="C33" s="114"/>
      <c r="D33" s="114"/>
      <c r="E33" s="114"/>
      <c r="F33" s="114"/>
      <c r="G33" s="114"/>
      <c r="H33" s="114"/>
      <c r="I33" s="114"/>
      <c r="J33" s="114"/>
      <c r="K33" s="114"/>
      <c r="L33" s="114"/>
      <c r="M33" s="114"/>
      <c r="N33" s="114"/>
      <c r="O33" s="114"/>
    </row>
    <row r="34" spans="1:32" ht="21.75" customHeight="1">
      <c r="A34" s="63"/>
      <c r="B34" s="114" t="s">
        <v>130</v>
      </c>
      <c r="C34" s="114"/>
      <c r="D34" s="114"/>
      <c r="E34" s="114"/>
      <c r="F34" s="114"/>
      <c r="G34" s="114"/>
      <c r="H34" s="114"/>
      <c r="I34" s="114"/>
      <c r="J34" s="114"/>
      <c r="K34" s="114"/>
      <c r="L34" s="114"/>
      <c r="M34" s="114"/>
      <c r="N34" s="114"/>
      <c r="O34" s="114"/>
    </row>
    <row r="35" spans="1:32" ht="61.5" customHeight="1">
      <c r="A35" s="47"/>
      <c r="B35" s="114" t="s">
        <v>139</v>
      </c>
      <c r="C35" s="114"/>
      <c r="D35" s="114"/>
      <c r="E35" s="114"/>
      <c r="F35" s="114"/>
      <c r="G35" s="114"/>
      <c r="H35" s="114"/>
      <c r="I35" s="114"/>
      <c r="J35" s="114"/>
      <c r="K35" s="114"/>
      <c r="L35" s="114"/>
      <c r="M35" s="114"/>
      <c r="N35" s="114"/>
      <c r="O35" s="114"/>
    </row>
    <row r="36" spans="1:32" ht="45.75" customHeight="1">
      <c r="A36" s="47"/>
      <c r="B36" s="114" t="s">
        <v>128</v>
      </c>
      <c r="C36" s="114"/>
      <c r="D36" s="114"/>
      <c r="E36" s="114"/>
      <c r="F36" s="114"/>
      <c r="G36" s="114"/>
      <c r="H36" s="114"/>
      <c r="I36" s="114"/>
      <c r="J36" s="114"/>
      <c r="K36" s="114"/>
      <c r="L36" s="114"/>
      <c r="M36" s="114"/>
      <c r="N36" s="114"/>
      <c r="O36" s="114"/>
    </row>
    <row r="37" spans="1:32" ht="22.5" customHeight="1">
      <c r="A37" s="47"/>
      <c r="B37" s="116" t="s">
        <v>196</v>
      </c>
      <c r="C37" s="116"/>
      <c r="D37" s="116"/>
      <c r="E37" s="116"/>
      <c r="F37" s="116"/>
      <c r="G37" s="116"/>
      <c r="H37" s="116"/>
      <c r="I37" s="116"/>
      <c r="J37" s="116"/>
      <c r="K37" s="116"/>
      <c r="L37" s="116"/>
      <c r="M37" s="116"/>
      <c r="N37" s="116"/>
      <c r="O37" s="116"/>
    </row>
    <row r="38" spans="1:32" ht="22.5" customHeight="1">
      <c r="A38" s="46"/>
      <c r="B38" s="112" t="s">
        <v>185</v>
      </c>
      <c r="C38" s="110"/>
      <c r="D38" s="110"/>
      <c r="E38" s="110"/>
      <c r="F38" s="110"/>
      <c r="G38" s="110"/>
      <c r="H38" s="110"/>
      <c r="I38" s="110"/>
      <c r="J38" s="110"/>
      <c r="K38" s="110"/>
      <c r="L38" s="110"/>
      <c r="M38" s="110"/>
      <c r="N38" s="110"/>
      <c r="O38" s="110"/>
      <c r="P38" s="45"/>
      <c r="Q38" s="45"/>
      <c r="R38" s="89"/>
    </row>
    <row r="39" spans="1:32" ht="31.5" customHeight="1">
      <c r="A39" s="47"/>
      <c r="B39" s="111" t="s">
        <v>131</v>
      </c>
      <c r="C39" s="111"/>
      <c r="D39" s="111"/>
      <c r="E39" s="111"/>
      <c r="F39" s="111"/>
      <c r="G39" s="111"/>
      <c r="H39" s="111"/>
      <c r="I39" s="111"/>
      <c r="J39" s="111"/>
      <c r="K39" s="111"/>
      <c r="L39" s="111"/>
      <c r="M39" s="111"/>
      <c r="N39" s="111"/>
      <c r="O39" s="111"/>
    </row>
    <row r="40" spans="1:32" ht="31.5" customHeight="1">
      <c r="A40" s="46"/>
      <c r="B40" s="110" t="s">
        <v>158</v>
      </c>
      <c r="C40" s="110"/>
      <c r="D40" s="110"/>
      <c r="E40" s="110"/>
      <c r="F40" s="110"/>
      <c r="G40" s="110"/>
      <c r="H40" s="110"/>
      <c r="I40" s="110"/>
      <c r="J40" s="110"/>
      <c r="K40" s="110"/>
      <c r="L40" s="110"/>
      <c r="M40" s="110"/>
      <c r="N40" s="110"/>
      <c r="O40" s="110"/>
      <c r="P40" s="45"/>
      <c r="Q40" s="45"/>
      <c r="R40" s="89"/>
    </row>
    <row r="41" spans="1:32" ht="22.5" customHeight="1">
      <c r="A41" s="47"/>
      <c r="B41" s="112" t="s">
        <v>144</v>
      </c>
      <c r="C41" s="110"/>
      <c r="D41" s="110"/>
      <c r="E41" s="110"/>
      <c r="F41" s="110"/>
      <c r="G41" s="110"/>
      <c r="H41" s="110"/>
      <c r="I41" s="110"/>
      <c r="J41" s="110"/>
      <c r="K41" s="110"/>
      <c r="L41" s="110"/>
      <c r="M41" s="110"/>
      <c r="N41" s="110"/>
      <c r="O41" s="110"/>
    </row>
    <row r="42" spans="1:32" ht="33" customHeight="1">
      <c r="A42" s="47"/>
      <c r="B42" s="112" t="s">
        <v>167</v>
      </c>
      <c r="C42" s="110"/>
      <c r="D42" s="110"/>
      <c r="E42" s="110"/>
      <c r="F42" s="110"/>
      <c r="G42" s="110"/>
      <c r="H42" s="110"/>
      <c r="I42" s="110"/>
      <c r="J42" s="110"/>
      <c r="K42" s="110"/>
      <c r="L42" s="110"/>
      <c r="M42" s="110"/>
      <c r="N42" s="110"/>
      <c r="O42" s="110"/>
    </row>
    <row r="43" spans="1:32" ht="31.5" hidden="1" customHeight="1">
      <c r="A43" s="46"/>
      <c r="B43" s="110" t="s">
        <v>103</v>
      </c>
      <c r="C43" s="110"/>
      <c r="D43" s="110"/>
      <c r="E43" s="110"/>
      <c r="F43" s="110"/>
      <c r="G43" s="110"/>
      <c r="H43" s="110"/>
      <c r="I43" s="110"/>
      <c r="J43" s="110"/>
      <c r="K43" s="110"/>
      <c r="L43" s="110"/>
      <c r="M43" s="110"/>
      <c r="N43" s="110"/>
      <c r="O43" s="110"/>
    </row>
    <row r="44" spans="1:32" ht="22.5" customHeight="1">
      <c r="A44" s="19"/>
      <c r="B44" s="111" t="s">
        <v>198</v>
      </c>
      <c r="C44" s="111"/>
      <c r="D44" s="111"/>
      <c r="E44" s="111"/>
      <c r="F44" s="111"/>
      <c r="G44" s="111"/>
      <c r="H44" s="111"/>
      <c r="I44" s="111"/>
      <c r="J44" s="111"/>
      <c r="K44" s="111"/>
      <c r="L44" s="111"/>
      <c r="M44" s="111"/>
      <c r="N44" s="111"/>
      <c r="O44" s="111"/>
      <c r="P44" s="110"/>
      <c r="Q44" s="110"/>
      <c r="R44" s="110"/>
      <c r="S44" s="110"/>
      <c r="T44" s="110"/>
      <c r="U44" s="110"/>
      <c r="V44" s="110"/>
      <c r="W44" s="110"/>
      <c r="X44" s="110"/>
      <c r="Y44" s="110"/>
      <c r="Z44" s="110"/>
      <c r="AA44" s="110"/>
      <c r="AB44" s="110"/>
      <c r="AC44" s="110"/>
      <c r="AD44" s="110"/>
      <c r="AE44" s="110"/>
      <c r="AF44" s="110"/>
    </row>
    <row r="45" spans="1:32" ht="31.5" hidden="1" customHeight="1">
      <c r="A45" s="46"/>
      <c r="B45" s="115" t="s">
        <v>119</v>
      </c>
      <c r="C45" s="115"/>
      <c r="D45" s="115"/>
      <c r="E45" s="115"/>
      <c r="F45" s="115"/>
      <c r="G45" s="115"/>
      <c r="H45" s="115"/>
      <c r="I45" s="115"/>
      <c r="J45" s="115"/>
      <c r="K45" s="115"/>
      <c r="L45" s="115"/>
      <c r="M45" s="115"/>
      <c r="N45" s="115"/>
      <c r="O45" s="115"/>
    </row>
    <row r="46" spans="1:32" ht="9" customHeight="1"/>
    <row r="47" spans="1:32" ht="66" customHeight="1">
      <c r="A47" s="113" t="s">
        <v>65</v>
      </c>
      <c r="B47" s="113"/>
      <c r="C47" s="113"/>
      <c r="D47" s="113"/>
      <c r="E47" s="113"/>
      <c r="F47" s="113"/>
      <c r="G47" s="113"/>
      <c r="H47" s="113"/>
      <c r="I47" s="113"/>
      <c r="J47" s="113"/>
      <c r="K47" s="113"/>
      <c r="L47" s="113"/>
      <c r="M47" s="113"/>
      <c r="N47" s="113"/>
      <c r="O47" s="113"/>
    </row>
    <row r="48" spans="1:32" ht="9.75" customHeight="1"/>
    <row r="49" spans="1:15" ht="78" customHeight="1">
      <c r="A49" s="113" t="s">
        <v>89</v>
      </c>
      <c r="B49" s="113"/>
      <c r="C49" s="113"/>
      <c r="D49" s="113"/>
      <c r="E49" s="113"/>
      <c r="F49" s="113"/>
      <c r="G49" s="113"/>
      <c r="H49" s="113"/>
      <c r="I49" s="113"/>
      <c r="J49" s="113"/>
      <c r="K49" s="113"/>
      <c r="L49" s="113"/>
      <c r="M49" s="113"/>
      <c r="N49" s="113"/>
      <c r="O49" s="113"/>
    </row>
    <row r="50" spans="1:15" ht="9.75" customHeight="1"/>
    <row r="51" spans="1:15" ht="45" customHeight="1">
      <c r="A51" s="113" t="s">
        <v>66</v>
      </c>
      <c r="B51" s="113"/>
      <c r="C51" s="113"/>
      <c r="D51" s="113"/>
      <c r="E51" s="113"/>
      <c r="F51" s="113"/>
      <c r="G51" s="113"/>
      <c r="H51" s="113"/>
      <c r="I51" s="113"/>
      <c r="J51" s="113"/>
      <c r="K51" s="113"/>
      <c r="L51" s="113"/>
      <c r="M51" s="113"/>
      <c r="N51" s="113"/>
      <c r="O51" s="113"/>
    </row>
    <row r="52" spans="1:15" ht="9" customHeight="1"/>
    <row r="53" spans="1:15" ht="13.5" customHeight="1">
      <c r="A53" s="1" t="s">
        <v>64</v>
      </c>
    </row>
    <row r="54" spans="1:15" ht="13.5" customHeight="1">
      <c r="A54" s="102"/>
      <c r="B54" s="102"/>
      <c r="C54" s="102"/>
      <c r="D54" s="102"/>
      <c r="E54" s="102"/>
      <c r="F54" s="102"/>
      <c r="G54" s="102"/>
      <c r="H54" s="102"/>
      <c r="I54" s="102"/>
      <c r="J54" s="102"/>
      <c r="K54" s="102"/>
      <c r="L54" s="102"/>
      <c r="M54" s="102"/>
      <c r="N54" s="102"/>
      <c r="O54" s="102"/>
    </row>
    <row r="56" spans="1:15" ht="13.5" customHeight="1">
      <c r="A56" s="102" t="s">
        <v>47</v>
      </c>
      <c r="B56" s="102"/>
      <c r="C56" s="102"/>
      <c r="D56" s="102"/>
      <c r="E56" s="102"/>
      <c r="F56" s="102"/>
      <c r="G56" s="102"/>
      <c r="H56" s="102"/>
      <c r="I56" s="102"/>
      <c r="J56" s="102"/>
      <c r="K56" s="102"/>
      <c r="L56" s="102"/>
      <c r="M56" s="102"/>
      <c r="N56" s="102"/>
      <c r="O56" s="102"/>
    </row>
  </sheetData>
  <sheetProtection algorithmName="SHA-512" hashValue="yX7nGNmae2mOfFT2Qso/NZPAWonjSUOvxHv8A7mtY58toRrIgcSPmzpoPnsSquf4emueLOBGAwcPaQ93tmQODA==" saltValue="wbqC0ONfRG6SmSVtjhHHEg==" spinCount="100000" sheet="1" objects="1" scenarios="1"/>
  <mergeCells count="37">
    <mergeCell ref="A1:P1"/>
    <mergeCell ref="A2:P2"/>
    <mergeCell ref="A3:P3"/>
    <mergeCell ref="A4:P4"/>
    <mergeCell ref="A5:P5"/>
    <mergeCell ref="N11:O11"/>
    <mergeCell ref="A30:O30"/>
    <mergeCell ref="B35:O35"/>
    <mergeCell ref="E7:I7"/>
    <mergeCell ref="K7:O7"/>
    <mergeCell ref="E8:I8"/>
    <mergeCell ref="K8:O8"/>
    <mergeCell ref="E9:F9"/>
    <mergeCell ref="H9:I9"/>
    <mergeCell ref="K9:L9"/>
    <mergeCell ref="N9:O9"/>
    <mergeCell ref="A31:J31"/>
    <mergeCell ref="A32:O32"/>
    <mergeCell ref="B34:O34"/>
    <mergeCell ref="B33:O33"/>
    <mergeCell ref="B38:O38"/>
    <mergeCell ref="A51:O51"/>
    <mergeCell ref="B36:O36"/>
    <mergeCell ref="A49:O49"/>
    <mergeCell ref="B44:O44"/>
    <mergeCell ref="B40:O40"/>
    <mergeCell ref="B43:O43"/>
    <mergeCell ref="A47:O47"/>
    <mergeCell ref="B45:O45"/>
    <mergeCell ref="B37:O37"/>
    <mergeCell ref="B42:O42"/>
    <mergeCell ref="A56:O56"/>
    <mergeCell ref="A54:O54"/>
    <mergeCell ref="P44:AC44"/>
    <mergeCell ref="AD44:AF44"/>
    <mergeCell ref="B39:O39"/>
    <mergeCell ref="B41:O41"/>
  </mergeCells>
  <printOptions horizontalCentered="1"/>
  <pageMargins left="0.7" right="0.7" top="0.5" bottom="0.5" header="0.3" footer="0.3"/>
  <pageSetup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85546875" style="1" customWidth="1"/>
    <col min="7" max="7" width="15.85546875" style="1" customWidth="1"/>
    <col min="8" max="8" width="11.85546875" style="1" customWidth="1"/>
    <col min="9" max="16384" width="9.140625" style="1"/>
  </cols>
  <sheetData>
    <row r="1" spans="1:9" s="9" customFormat="1" ht="15.75" customHeight="1">
      <c r="A1" s="101" t="s">
        <v>0</v>
      </c>
      <c r="B1" s="101"/>
      <c r="C1" s="101"/>
      <c r="D1" s="101"/>
      <c r="E1" s="101"/>
      <c r="F1" s="101"/>
      <c r="G1" s="101"/>
      <c r="H1" s="101"/>
      <c r="I1" s="101"/>
    </row>
    <row r="2" spans="1:9" s="9" customFormat="1" ht="15.75" customHeight="1">
      <c r="A2" s="101" t="s">
        <v>71</v>
      </c>
      <c r="B2" s="101"/>
      <c r="C2" s="101"/>
      <c r="D2" s="101"/>
      <c r="E2" s="101"/>
      <c r="F2" s="40"/>
      <c r="G2" s="40"/>
    </row>
    <row r="3" spans="1:9" s="9" customFormat="1" ht="15.75" customHeight="1">
      <c r="A3" s="101" t="s">
        <v>72</v>
      </c>
      <c r="B3" s="101"/>
      <c r="C3" s="101"/>
      <c r="D3" s="101"/>
      <c r="E3" s="101"/>
      <c r="F3" s="40"/>
      <c r="G3" s="40"/>
    </row>
    <row r="4" spans="1:9" s="9" customFormat="1" ht="15.75" customHeight="1">
      <c r="A4" s="101" t="s">
        <v>3</v>
      </c>
      <c r="B4" s="101"/>
      <c r="C4" s="101"/>
      <c r="D4" s="101"/>
      <c r="E4" s="101"/>
      <c r="F4" s="40"/>
      <c r="G4" s="40"/>
    </row>
    <row r="5" spans="1:9" s="9" customFormat="1" ht="15.75" customHeight="1">
      <c r="A5" s="101" t="s">
        <v>4</v>
      </c>
      <c r="B5" s="101"/>
      <c r="C5" s="101"/>
      <c r="D5" s="101"/>
      <c r="E5" s="101"/>
      <c r="F5" s="40"/>
      <c r="G5" s="40"/>
    </row>
    <row r="8" spans="1:9">
      <c r="A8" s="121" t="s">
        <v>127</v>
      </c>
      <c r="B8" s="121"/>
      <c r="C8" s="121"/>
      <c r="D8" s="121"/>
      <c r="E8" s="121"/>
    </row>
    <row r="10" spans="1:9">
      <c r="A10" s="8" t="s">
        <v>79</v>
      </c>
    </row>
    <row r="11" spans="1:9" ht="13.5" thickBot="1">
      <c r="C11" s="6" t="s">
        <v>162</v>
      </c>
      <c r="E11" s="73" t="s">
        <v>163</v>
      </c>
      <c r="F11" s="7"/>
    </row>
    <row r="12" spans="1:9">
      <c r="A12" s="2" t="s">
        <v>68</v>
      </c>
      <c r="C12" s="3">
        <v>928</v>
      </c>
      <c r="E12" s="3">
        <v>1116</v>
      </c>
    </row>
    <row r="13" spans="1:9">
      <c r="A13" s="2" t="s">
        <v>69</v>
      </c>
      <c r="C13" s="22">
        <v>0.59599999999999997</v>
      </c>
      <c r="E13" s="22">
        <v>0.60599999999999998</v>
      </c>
    </row>
    <row r="14" spans="1:9">
      <c r="A14" s="2" t="s">
        <v>70</v>
      </c>
      <c r="C14" s="3">
        <v>261</v>
      </c>
      <c r="E14" s="3">
        <v>365</v>
      </c>
    </row>
    <row r="15" spans="1:9">
      <c r="A15" s="2" t="s">
        <v>87</v>
      </c>
      <c r="C15" s="22">
        <v>0.28100000000000003</v>
      </c>
      <c r="E15" s="22">
        <v>0.32700000000000001</v>
      </c>
    </row>
    <row r="18" spans="1:6">
      <c r="A18" s="8" t="s">
        <v>80</v>
      </c>
    </row>
    <row r="19" spans="1:6" ht="13.5" thickBot="1">
      <c r="C19" s="56" t="str">
        <f>C11</f>
        <v>Q4'23</v>
      </c>
      <c r="E19" s="73" t="str">
        <f>E11</f>
        <v>Q4'22</v>
      </c>
      <c r="F19" s="20"/>
    </row>
    <row r="20" spans="1:6">
      <c r="A20" s="2" t="s">
        <v>68</v>
      </c>
      <c r="C20" s="3">
        <v>356</v>
      </c>
      <c r="E20" s="3">
        <v>352</v>
      </c>
    </row>
    <row r="21" spans="1:6">
      <c r="A21" s="2" t="s">
        <v>69</v>
      </c>
      <c r="C21" s="22">
        <v>0.51900000000000002</v>
      </c>
      <c r="E21" s="22">
        <v>0.51</v>
      </c>
    </row>
    <row r="22" spans="1:6">
      <c r="A22" s="2" t="s">
        <v>70</v>
      </c>
      <c r="C22" s="3">
        <v>80</v>
      </c>
      <c r="E22" s="3">
        <v>69</v>
      </c>
    </row>
    <row r="23" spans="1:6">
      <c r="A23" s="2" t="s">
        <v>87</v>
      </c>
      <c r="C23" s="22">
        <v>0.22500000000000001</v>
      </c>
      <c r="E23" s="22">
        <v>0.19500000000000001</v>
      </c>
    </row>
    <row r="26" spans="1:6">
      <c r="A26" s="8" t="s">
        <v>90</v>
      </c>
    </row>
    <row r="27" spans="1:6" ht="13.5" thickBot="1">
      <c r="C27" s="56" t="str">
        <f>C11</f>
        <v>Q4'23</v>
      </c>
      <c r="E27" s="73" t="str">
        <f>E11</f>
        <v>Q4'22</v>
      </c>
      <c r="F27" s="20"/>
    </row>
    <row r="28" spans="1:6">
      <c r="A28" s="2" t="s">
        <v>68</v>
      </c>
      <c r="C28" s="3">
        <v>404</v>
      </c>
      <c r="E28" s="3">
        <v>381</v>
      </c>
    </row>
    <row r="29" spans="1:6">
      <c r="A29" s="2" t="s">
        <v>69</v>
      </c>
      <c r="C29" s="22">
        <v>0.504</v>
      </c>
      <c r="E29" s="22">
        <v>0.48599999999999999</v>
      </c>
    </row>
    <row r="30" spans="1:6">
      <c r="A30" s="2" t="s">
        <v>70</v>
      </c>
      <c r="C30" s="3">
        <v>128</v>
      </c>
      <c r="E30" s="3">
        <v>104</v>
      </c>
    </row>
    <row r="31" spans="1:6">
      <c r="A31" s="2" t="s">
        <v>87</v>
      </c>
      <c r="C31" s="22">
        <v>0.317</v>
      </c>
      <c r="E31" s="22">
        <v>0.27400000000000002</v>
      </c>
    </row>
    <row r="34" spans="1:6">
      <c r="A34" s="121" t="s">
        <v>83</v>
      </c>
      <c r="B34" s="121"/>
      <c r="C34" s="121"/>
      <c r="D34" s="121"/>
      <c r="E34" s="121"/>
    </row>
    <row r="36" spans="1:6">
      <c r="A36" s="8" t="s">
        <v>79</v>
      </c>
    </row>
    <row r="37" spans="1:6" ht="13.5" thickBot="1">
      <c r="C37" s="58" t="s">
        <v>160</v>
      </c>
      <c r="E37" s="58" t="s">
        <v>161</v>
      </c>
      <c r="F37" s="57"/>
    </row>
    <row r="38" spans="1:6">
      <c r="A38" s="2" t="s">
        <v>68</v>
      </c>
      <c r="C38" s="3">
        <v>3856</v>
      </c>
      <c r="E38" s="3">
        <v>4007</v>
      </c>
    </row>
    <row r="39" spans="1:6">
      <c r="A39" s="2" t="s">
        <v>69</v>
      </c>
      <c r="C39" s="22">
        <v>0.60199999999999998</v>
      </c>
      <c r="E39" s="22">
        <v>0.60199999999999998</v>
      </c>
    </row>
    <row r="40" spans="1:6">
      <c r="A40" s="2" t="s">
        <v>70</v>
      </c>
      <c r="C40" s="3">
        <v>1116</v>
      </c>
      <c r="E40" s="3">
        <v>1186</v>
      </c>
    </row>
    <row r="41" spans="1:6">
      <c r="A41" s="2" t="s">
        <v>87</v>
      </c>
      <c r="C41" s="22">
        <v>0.28899999999999998</v>
      </c>
      <c r="E41" s="22">
        <v>0.29599999999999999</v>
      </c>
    </row>
    <row r="44" spans="1:6">
      <c r="A44" s="8" t="s">
        <v>80</v>
      </c>
    </row>
    <row r="45" spans="1:6" ht="13.5" thickBot="1">
      <c r="C45" s="58" t="str">
        <f>C37</f>
        <v>FY23</v>
      </c>
      <c r="E45" s="62" t="str">
        <f>E37</f>
        <v>FY22</v>
      </c>
      <c r="F45" s="57"/>
    </row>
    <row r="46" spans="1:6">
      <c r="A46" s="2" t="s">
        <v>68</v>
      </c>
      <c r="C46" s="3">
        <v>1409</v>
      </c>
      <c r="E46" s="3">
        <v>1389</v>
      </c>
    </row>
    <row r="47" spans="1:6">
      <c r="A47" s="2" t="s">
        <v>69</v>
      </c>
      <c r="C47" s="22">
        <v>0.51800000000000002</v>
      </c>
      <c r="E47" s="22">
        <v>0.53500000000000003</v>
      </c>
    </row>
    <row r="48" spans="1:6">
      <c r="A48" s="2" t="s">
        <v>70</v>
      </c>
      <c r="C48" s="3">
        <v>296</v>
      </c>
      <c r="E48" s="3">
        <v>301</v>
      </c>
    </row>
    <row r="49" spans="1:8">
      <c r="A49" s="2" t="s">
        <v>87</v>
      </c>
      <c r="C49" s="22">
        <v>0.21</v>
      </c>
      <c r="E49" s="22">
        <v>0.217</v>
      </c>
    </row>
    <row r="52" spans="1:8">
      <c r="A52" s="8" t="s">
        <v>90</v>
      </c>
    </row>
    <row r="53" spans="1:8" ht="13.5" thickBot="1">
      <c r="C53" s="58" t="str">
        <f>C37</f>
        <v>FY23</v>
      </c>
      <c r="E53" s="62" t="str">
        <f>E37</f>
        <v>FY22</v>
      </c>
      <c r="F53" s="57"/>
    </row>
    <row r="54" spans="1:8">
      <c r="A54" s="2" t="s">
        <v>68</v>
      </c>
      <c r="C54" s="3">
        <v>1568</v>
      </c>
      <c r="E54" s="3">
        <v>1452</v>
      </c>
    </row>
    <row r="55" spans="1:8">
      <c r="A55" s="2" t="s">
        <v>69</v>
      </c>
      <c r="C55" s="22">
        <v>0.49299999999999999</v>
      </c>
      <c r="E55" s="22">
        <v>0.47599999999999998</v>
      </c>
    </row>
    <row r="56" spans="1:8">
      <c r="A56" s="2" t="s">
        <v>70</v>
      </c>
      <c r="C56" s="3">
        <v>463</v>
      </c>
      <c r="E56" s="3">
        <v>370</v>
      </c>
    </row>
    <row r="57" spans="1:8">
      <c r="A57" s="2" t="s">
        <v>87</v>
      </c>
      <c r="C57" s="22">
        <v>0.29499999999999998</v>
      </c>
      <c r="E57" s="22">
        <v>0.255</v>
      </c>
    </row>
    <row r="61" spans="1:8" ht="81.75" customHeight="1">
      <c r="A61" s="113" t="s">
        <v>200</v>
      </c>
      <c r="B61" s="113"/>
      <c r="C61" s="113"/>
      <c r="D61" s="113"/>
      <c r="E61" s="113"/>
      <c r="F61" s="41"/>
      <c r="G61" s="41"/>
      <c r="H61" s="41"/>
    </row>
    <row r="63" spans="1:8" ht="41.25" customHeight="1">
      <c r="A63" s="113" t="s">
        <v>73</v>
      </c>
      <c r="B63" s="113"/>
      <c r="C63" s="113"/>
      <c r="D63" s="113"/>
      <c r="E63" s="113"/>
      <c r="F63" s="41"/>
      <c r="G63" s="41"/>
      <c r="H63" s="41"/>
    </row>
    <row r="65" spans="1:8">
      <c r="A65" s="1" t="s">
        <v>74</v>
      </c>
    </row>
    <row r="68" spans="1:8">
      <c r="A68" s="102" t="s">
        <v>75</v>
      </c>
      <c r="B68" s="102"/>
      <c r="C68" s="102"/>
      <c r="D68" s="102"/>
      <c r="E68" s="102"/>
      <c r="F68" s="44"/>
      <c r="G68" s="44"/>
      <c r="H68" s="44"/>
    </row>
  </sheetData>
  <sheetProtection algorithmName="SHA-512" hashValue="Jyt8kucPickpThLb/TE9sIo6IwN3ZyNKXEDSrFV+kreaEOnO+muss7MScaICNMafmINJCv934kM7ZU392bybTA==" saltValue="nN/M6K+XCY9S/2BpySPcWA=="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RowHeight="14.25"/>
  <cols>
    <col min="1" max="1" width="48.42578125" style="34" customWidth="1"/>
    <col min="2" max="3" width="11.140625" style="34" customWidth="1"/>
    <col min="4" max="4" width="15.42578125" style="34" customWidth="1"/>
    <col min="5" max="5" width="3.7109375" style="34" customWidth="1"/>
    <col min="6" max="7" width="16.42578125" style="34" customWidth="1"/>
    <col min="8" max="8" width="3.7109375" style="34" customWidth="1"/>
    <col min="9" max="9" width="16.5703125" style="34" customWidth="1"/>
    <col min="10" max="16384" width="9.140625" style="34"/>
  </cols>
  <sheetData>
    <row r="1" spans="1:12" ht="15.75" customHeight="1">
      <c r="A1" s="101" t="s">
        <v>0</v>
      </c>
      <c r="B1" s="101"/>
      <c r="C1" s="101"/>
      <c r="D1" s="101"/>
      <c r="E1" s="101"/>
      <c r="F1" s="101"/>
      <c r="G1" s="101"/>
      <c r="H1" s="101"/>
      <c r="I1" s="101"/>
      <c r="L1" s="39"/>
    </row>
    <row r="2" spans="1:12" ht="15.75" customHeight="1">
      <c r="A2" s="101" t="s">
        <v>134</v>
      </c>
      <c r="B2" s="101"/>
      <c r="C2" s="101"/>
      <c r="D2" s="101"/>
      <c r="E2" s="101"/>
      <c r="F2" s="101"/>
      <c r="G2" s="101"/>
      <c r="H2" s="101"/>
      <c r="I2" s="101"/>
      <c r="L2" s="39"/>
    </row>
    <row r="3" spans="1:12" ht="15.75" customHeight="1">
      <c r="A3" s="101" t="s">
        <v>135</v>
      </c>
      <c r="B3" s="101"/>
      <c r="C3" s="101"/>
      <c r="D3" s="101"/>
      <c r="E3" s="101"/>
      <c r="F3" s="101"/>
      <c r="G3" s="101"/>
      <c r="H3" s="101"/>
      <c r="I3" s="101"/>
      <c r="L3" s="39"/>
    </row>
    <row r="4" spans="1:12" ht="15.75" customHeight="1">
      <c r="A4" s="101" t="s">
        <v>82</v>
      </c>
      <c r="B4" s="101"/>
      <c r="C4" s="101"/>
      <c r="D4" s="101"/>
      <c r="E4" s="101"/>
      <c r="F4" s="101"/>
      <c r="G4" s="101"/>
      <c r="H4" s="101"/>
      <c r="I4" s="101"/>
    </row>
    <row r="5" spans="1:12" ht="15.75" customHeight="1">
      <c r="A5" s="101" t="s">
        <v>3</v>
      </c>
      <c r="B5" s="101"/>
      <c r="C5" s="101"/>
      <c r="D5" s="101"/>
      <c r="E5" s="101"/>
      <c r="F5" s="101"/>
      <c r="G5" s="101"/>
      <c r="H5" s="101"/>
      <c r="I5" s="101"/>
    </row>
    <row r="6" spans="1:12" ht="15.75" customHeight="1">
      <c r="A6" s="101" t="s">
        <v>4</v>
      </c>
      <c r="B6" s="101"/>
      <c r="C6" s="101"/>
      <c r="D6" s="101"/>
      <c r="E6" s="101"/>
      <c r="F6" s="101"/>
      <c r="G6" s="101"/>
      <c r="H6" s="101"/>
      <c r="I6" s="101"/>
    </row>
    <row r="7" spans="1:12" ht="15.75" customHeight="1"/>
    <row r="8" spans="1:12" s="1" customFormat="1" ht="12.75">
      <c r="B8" s="124" t="s">
        <v>83</v>
      </c>
      <c r="C8" s="124"/>
      <c r="D8" s="124"/>
      <c r="E8" s="124"/>
      <c r="F8" s="124"/>
      <c r="G8" s="124"/>
      <c r="H8" s="124"/>
      <c r="I8" s="124"/>
    </row>
    <row r="9" spans="1:12" s="1" customFormat="1" ht="12.75"/>
    <row r="10" spans="1:12" s="1" customFormat="1" ht="32.25" customHeight="1" thickBot="1">
      <c r="B10" s="104" t="s">
        <v>84</v>
      </c>
      <c r="C10" s="104"/>
      <c r="D10" s="104"/>
      <c r="E10" s="8"/>
      <c r="F10" s="82"/>
      <c r="G10" s="82"/>
      <c r="H10" s="8"/>
      <c r="I10" s="78"/>
    </row>
    <row r="11" spans="1:12" s="1" customFormat="1" ht="12.75">
      <c r="D11" s="78" t="s">
        <v>83</v>
      </c>
    </row>
    <row r="12" spans="1:12" s="1" customFormat="1" ht="13.5" thickBot="1">
      <c r="A12" s="35" t="s">
        <v>91</v>
      </c>
      <c r="B12" s="77" t="s">
        <v>162</v>
      </c>
      <c r="C12" s="77" t="s">
        <v>163</v>
      </c>
      <c r="D12" s="77" t="s">
        <v>85</v>
      </c>
      <c r="F12" s="78"/>
      <c r="G12" s="78"/>
      <c r="I12" s="78"/>
    </row>
    <row r="13" spans="1:12" s="1" customFormat="1" ht="12.75"/>
    <row r="14" spans="1:12" s="1" customFormat="1" ht="12.75">
      <c r="A14" s="1" t="s">
        <v>79</v>
      </c>
      <c r="B14" s="3">
        <v>928</v>
      </c>
      <c r="C14" s="3">
        <v>1116</v>
      </c>
      <c r="D14" s="83">
        <v>-0.17</v>
      </c>
      <c r="F14" s="78"/>
      <c r="G14" s="78"/>
      <c r="I14" s="37"/>
    </row>
    <row r="15" spans="1:12" s="1" customFormat="1" ht="12.75">
      <c r="A15" s="1" t="s">
        <v>80</v>
      </c>
      <c r="B15" s="4">
        <v>356</v>
      </c>
      <c r="C15" s="4">
        <v>352</v>
      </c>
      <c r="D15" s="83">
        <v>0.01</v>
      </c>
      <c r="F15" s="38"/>
      <c r="G15" s="38"/>
      <c r="I15" s="38"/>
    </row>
    <row r="16" spans="1:12" s="1" customFormat="1" ht="12.75">
      <c r="A16" s="1" t="s">
        <v>90</v>
      </c>
      <c r="B16" s="4">
        <v>404</v>
      </c>
      <c r="C16" s="4">
        <v>381</v>
      </c>
      <c r="D16" s="83">
        <v>0.06</v>
      </c>
      <c r="F16" s="38"/>
      <c r="G16" s="38"/>
      <c r="I16" s="38"/>
    </row>
    <row r="17" spans="1:9" s="1" customFormat="1" ht="13.5" thickBot="1">
      <c r="A17" s="1" t="s">
        <v>86</v>
      </c>
      <c r="B17" s="18">
        <f>SUM(B14:B16)</f>
        <v>1688</v>
      </c>
      <c r="C17" s="18">
        <f>SUM(C14:C16)</f>
        <v>1849</v>
      </c>
      <c r="D17" s="84">
        <v>-0.09</v>
      </c>
      <c r="F17" s="37"/>
      <c r="G17" s="37"/>
      <c r="I17" s="37"/>
    </row>
    <row r="18" spans="1:9" s="1" customFormat="1" ht="13.5" thickTop="1"/>
    <row r="19" spans="1:9" s="1" customFormat="1" ht="12.75"/>
    <row r="20" spans="1:9" s="1" customFormat="1" ht="12.75"/>
    <row r="21" spans="1:9" s="1" customFormat="1" ht="12.75"/>
    <row r="22" spans="1:9" s="1" customFormat="1" ht="43.5" customHeight="1" thickBot="1">
      <c r="B22" s="129" t="s">
        <v>105</v>
      </c>
      <c r="C22" s="129"/>
      <c r="D22" s="129"/>
      <c r="E22" s="8"/>
      <c r="F22" s="127" t="s">
        <v>108</v>
      </c>
      <c r="G22" s="127"/>
      <c r="H22" s="8"/>
      <c r="I22" s="52"/>
    </row>
    <row r="23" spans="1:9" s="1" customFormat="1" ht="16.5" customHeight="1">
      <c r="D23" s="78" t="s">
        <v>83</v>
      </c>
      <c r="F23" s="78" t="s">
        <v>83</v>
      </c>
      <c r="G23" s="126" t="s">
        <v>106</v>
      </c>
      <c r="I23" s="128" t="s">
        <v>110</v>
      </c>
    </row>
    <row r="24" spans="1:9" s="1" customFormat="1" ht="35.25" customHeight="1" thickBot="1">
      <c r="A24" s="35" t="s">
        <v>88</v>
      </c>
      <c r="B24" s="52" t="str">
        <f>B12</f>
        <v>Q4'23</v>
      </c>
      <c r="C24" s="52" t="str">
        <f>C12</f>
        <v>Q4'22</v>
      </c>
      <c r="D24" s="52" t="s">
        <v>85</v>
      </c>
      <c r="E24" s="53"/>
      <c r="F24" s="52" t="s">
        <v>85</v>
      </c>
      <c r="G24" s="127"/>
      <c r="I24" s="129"/>
    </row>
    <row r="25" spans="1:9" s="1" customFormat="1" ht="12.75"/>
    <row r="26" spans="1:9" s="1" customFormat="1" ht="12.75">
      <c r="A26" s="1" t="s">
        <v>79</v>
      </c>
      <c r="B26" s="3">
        <v>928</v>
      </c>
      <c r="C26" s="3">
        <v>1116</v>
      </c>
      <c r="D26" s="83">
        <v>-0.17</v>
      </c>
      <c r="E26" s="84"/>
      <c r="F26" s="83">
        <v>-0.18</v>
      </c>
      <c r="G26" s="60">
        <v>1</v>
      </c>
      <c r="I26" s="3">
        <v>9</v>
      </c>
    </row>
    <row r="27" spans="1:9" s="1" customFormat="1" ht="12.75">
      <c r="A27" s="1" t="s">
        <v>98</v>
      </c>
      <c r="B27" s="4">
        <v>356</v>
      </c>
      <c r="C27" s="4">
        <v>350</v>
      </c>
      <c r="D27" s="83">
        <v>0.02</v>
      </c>
      <c r="E27" s="84"/>
      <c r="F27" s="85" t="s">
        <v>165</v>
      </c>
      <c r="G27" s="60" t="s">
        <v>189</v>
      </c>
      <c r="I27" s="4">
        <v>5</v>
      </c>
    </row>
    <row r="28" spans="1:9" s="1" customFormat="1" ht="12.75">
      <c r="A28" s="1" t="s">
        <v>99</v>
      </c>
      <c r="B28" s="17">
        <v>404</v>
      </c>
      <c r="C28" s="4">
        <v>381</v>
      </c>
      <c r="D28" s="83">
        <v>0.06</v>
      </c>
      <c r="E28" s="84"/>
      <c r="F28" s="85">
        <v>0.04</v>
      </c>
      <c r="G28" s="60" t="s">
        <v>189</v>
      </c>
      <c r="I28" s="4">
        <v>6</v>
      </c>
    </row>
    <row r="29" spans="1:9" s="1" customFormat="1" ht="13.5" thickBot="1">
      <c r="A29" s="1" t="s">
        <v>100</v>
      </c>
      <c r="B29" s="11">
        <f>SUM(B26:B28)</f>
        <v>1688</v>
      </c>
      <c r="C29" s="11">
        <f>SUM(C26:C28)</f>
        <v>1847</v>
      </c>
      <c r="D29" s="84">
        <v>-0.09</v>
      </c>
      <c r="E29" s="84"/>
      <c r="F29" s="86">
        <v>-0.1</v>
      </c>
      <c r="G29" s="71" t="s">
        <v>190</v>
      </c>
      <c r="I29" s="11">
        <f>SUM(I26:I28)</f>
        <v>20</v>
      </c>
    </row>
    <row r="30" spans="1:9" s="1" customFormat="1" ht="13.5" thickTop="1">
      <c r="G30" s="55"/>
    </row>
    <row r="31" spans="1:9" s="1" customFormat="1" ht="12.75"/>
    <row r="32" spans="1:9" s="1" customFormat="1" ht="12.75"/>
    <row r="33" spans="1:9" s="1" customFormat="1" ht="36" customHeight="1">
      <c r="A33" s="125" t="s">
        <v>107</v>
      </c>
      <c r="B33" s="113"/>
      <c r="C33" s="113"/>
      <c r="D33" s="113"/>
      <c r="E33" s="113"/>
      <c r="F33" s="113"/>
      <c r="G33" s="113"/>
      <c r="H33" s="113"/>
      <c r="I33" s="113"/>
    </row>
    <row r="34" spans="1:9" s="1" customFormat="1" ht="14.25" customHeight="1"/>
    <row r="35" spans="1:9" s="1" customFormat="1" ht="35.25" customHeight="1">
      <c r="A35" s="125" t="s">
        <v>132</v>
      </c>
      <c r="B35" s="113"/>
      <c r="C35" s="113"/>
      <c r="D35" s="113"/>
      <c r="E35" s="113"/>
      <c r="F35" s="113"/>
      <c r="G35" s="113"/>
      <c r="H35" s="113"/>
      <c r="I35" s="113"/>
    </row>
    <row r="36" spans="1:9" s="1" customFormat="1" ht="13.5" customHeight="1"/>
    <row r="37" spans="1:9" s="1" customFormat="1" ht="12.75" customHeight="1">
      <c r="A37" s="125" t="s">
        <v>109</v>
      </c>
      <c r="B37" s="113"/>
      <c r="C37" s="113"/>
      <c r="D37" s="113"/>
      <c r="E37" s="113"/>
      <c r="F37" s="113"/>
      <c r="G37" s="113"/>
      <c r="H37" s="113"/>
      <c r="I37" s="113"/>
    </row>
    <row r="38" spans="1:9" s="1" customFormat="1" ht="13.5" customHeight="1">
      <c r="A38" s="50"/>
      <c r="B38" s="51"/>
      <c r="C38" s="51"/>
      <c r="D38" s="51"/>
      <c r="E38" s="51"/>
      <c r="F38" s="51"/>
      <c r="G38" s="51"/>
      <c r="H38" s="51"/>
      <c r="I38" s="51"/>
    </row>
    <row r="39" spans="1:9" s="1" customFormat="1" ht="28.5" customHeight="1">
      <c r="A39" s="125" t="s">
        <v>102</v>
      </c>
      <c r="B39" s="113"/>
      <c r="C39" s="113"/>
      <c r="D39" s="113"/>
      <c r="E39" s="113"/>
      <c r="F39" s="113"/>
      <c r="G39" s="113"/>
      <c r="H39" s="113"/>
      <c r="I39" s="113"/>
    </row>
    <row r="40" spans="1:9" s="1" customFormat="1" ht="12.75"/>
    <row r="41" spans="1:9" s="1" customFormat="1" ht="12.75"/>
    <row r="42" spans="1:9" s="1" customFormat="1" ht="12.75">
      <c r="A42" s="102"/>
      <c r="B42" s="102"/>
      <c r="C42" s="102"/>
      <c r="D42" s="102"/>
      <c r="E42" s="102"/>
      <c r="F42" s="102"/>
      <c r="G42" s="102"/>
      <c r="H42" s="102"/>
      <c r="I42" s="102"/>
    </row>
    <row r="43" spans="1:9" s="1" customFormat="1" ht="12.75"/>
    <row r="44" spans="1:9" s="1" customFormat="1" ht="12.75"/>
    <row r="45" spans="1:9" s="1" customFormat="1" ht="12.75">
      <c r="A45" s="122" t="s">
        <v>67</v>
      </c>
      <c r="B45" s="123"/>
      <c r="C45" s="123"/>
      <c r="D45" s="123"/>
      <c r="E45" s="123"/>
      <c r="F45" s="123"/>
      <c r="G45" s="123"/>
      <c r="H45" s="123"/>
      <c r="I45" s="123"/>
    </row>
    <row r="46" spans="1:9" s="1" customFormat="1" ht="12.75"/>
    <row r="47" spans="1:9" s="1" customFormat="1" ht="12.75"/>
    <row r="48" spans="1:9" s="1" customFormat="1" ht="12.75"/>
    <row r="49" s="1" customFormat="1" ht="12.75"/>
    <row r="50" s="1" customFormat="1" ht="12.75"/>
  </sheetData>
  <sheetProtection algorithmName="SHA-512" hashValue="Rj3p228M0+lWpVKdLcBj/95gnMfM2VRec0x9xhRPD5ZK2rDib47/FU0bALpbAET1/95LOBF+Eabbtke/UTj/tw==" saltValue="9Ub6/3YLA6hRcRJtSEKbsA==" spinCount="100000" sheet="1" objects="1" scenarios="1"/>
  <mergeCells count="18">
    <mergeCell ref="A1:I1"/>
    <mergeCell ref="A2:I2"/>
    <mergeCell ref="A3:I3"/>
    <mergeCell ref="A4:I4"/>
    <mergeCell ref="B10:D10"/>
    <mergeCell ref="A5:I5"/>
    <mergeCell ref="A6:I6"/>
    <mergeCell ref="A45:I45"/>
    <mergeCell ref="B8:I8"/>
    <mergeCell ref="A33:I33"/>
    <mergeCell ref="A39:I39"/>
    <mergeCell ref="A42:I42"/>
    <mergeCell ref="G23:G24"/>
    <mergeCell ref="I23:I24"/>
    <mergeCell ref="A35:I35"/>
    <mergeCell ref="A37:I37"/>
    <mergeCell ref="B22:D22"/>
    <mergeCell ref="F22:G22"/>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013C-3DFD-4967-BDEB-E7E14A72AE1E}">
  <sheetPr>
    <pageSetUpPr fitToPage="1"/>
  </sheetPr>
  <dimension ref="A1:L50"/>
  <sheetViews>
    <sheetView zoomScale="80" zoomScaleNormal="80" workbookViewId="0">
      <selection sqref="A1:I1"/>
    </sheetView>
  </sheetViews>
  <sheetFormatPr defaultRowHeight="14.25"/>
  <cols>
    <col min="1" max="1" width="48.42578125" style="34" customWidth="1"/>
    <col min="2" max="3" width="11.140625" style="34" customWidth="1"/>
    <col min="4" max="4" width="15.42578125" style="34" customWidth="1"/>
    <col min="5" max="5" width="3.7109375" style="34" customWidth="1"/>
    <col min="6" max="7" width="16.42578125" style="34" customWidth="1"/>
    <col min="8" max="8" width="3.7109375" style="34" customWidth="1"/>
    <col min="9" max="9" width="16.5703125" style="34" customWidth="1"/>
    <col min="10" max="16384" width="9.140625" style="34"/>
  </cols>
  <sheetData>
    <row r="1" spans="1:12" ht="15.75" customHeight="1">
      <c r="A1" s="101" t="s">
        <v>0</v>
      </c>
      <c r="B1" s="101"/>
      <c r="C1" s="101"/>
      <c r="D1" s="101"/>
      <c r="E1" s="101"/>
      <c r="F1" s="101"/>
      <c r="G1" s="101"/>
      <c r="H1" s="101"/>
      <c r="I1" s="101"/>
      <c r="L1" s="39"/>
    </row>
    <row r="2" spans="1:12" ht="15.75" customHeight="1">
      <c r="A2" s="101" t="s">
        <v>134</v>
      </c>
      <c r="B2" s="101"/>
      <c r="C2" s="101"/>
      <c r="D2" s="101"/>
      <c r="E2" s="101"/>
      <c r="F2" s="101"/>
      <c r="G2" s="101"/>
      <c r="H2" s="101"/>
      <c r="I2" s="101"/>
      <c r="L2" s="39"/>
    </row>
    <row r="3" spans="1:12" ht="15.75" customHeight="1">
      <c r="A3" s="101" t="s">
        <v>135</v>
      </c>
      <c r="B3" s="101"/>
      <c r="C3" s="101"/>
      <c r="D3" s="101"/>
      <c r="E3" s="101"/>
      <c r="F3" s="101"/>
      <c r="G3" s="101"/>
      <c r="H3" s="101"/>
      <c r="I3" s="101"/>
      <c r="L3" s="39"/>
    </row>
    <row r="4" spans="1:12" ht="15.75" customHeight="1">
      <c r="A4" s="101" t="s">
        <v>82</v>
      </c>
      <c r="B4" s="101"/>
      <c r="C4" s="101"/>
      <c r="D4" s="101"/>
      <c r="E4" s="101"/>
      <c r="F4" s="101"/>
      <c r="G4" s="101"/>
      <c r="H4" s="101"/>
      <c r="I4" s="101"/>
    </row>
    <row r="5" spans="1:12" ht="15.75" customHeight="1">
      <c r="A5" s="101" t="s">
        <v>3</v>
      </c>
      <c r="B5" s="101"/>
      <c r="C5" s="101"/>
      <c r="D5" s="101"/>
      <c r="E5" s="101"/>
      <c r="F5" s="101"/>
      <c r="G5" s="101"/>
      <c r="H5" s="101"/>
      <c r="I5" s="101"/>
    </row>
    <row r="6" spans="1:12" ht="15.75" customHeight="1">
      <c r="A6" s="101" t="s">
        <v>4</v>
      </c>
      <c r="B6" s="101"/>
      <c r="C6" s="101"/>
      <c r="D6" s="101"/>
      <c r="E6" s="101"/>
      <c r="F6" s="101"/>
      <c r="G6" s="101"/>
      <c r="H6" s="101"/>
      <c r="I6" s="101"/>
    </row>
    <row r="7" spans="1:12" ht="15.75" customHeight="1"/>
    <row r="8" spans="1:12" s="1" customFormat="1" ht="12.75">
      <c r="B8" s="124" t="s">
        <v>83</v>
      </c>
      <c r="C8" s="124"/>
      <c r="D8" s="124"/>
      <c r="E8" s="124"/>
      <c r="F8" s="124"/>
      <c r="G8" s="124"/>
      <c r="H8" s="124"/>
      <c r="I8" s="124"/>
    </row>
    <row r="9" spans="1:12" s="1" customFormat="1" ht="12.75"/>
    <row r="10" spans="1:12" s="1" customFormat="1" ht="32.25" customHeight="1" thickBot="1">
      <c r="B10" s="104" t="s">
        <v>84</v>
      </c>
      <c r="C10" s="104"/>
      <c r="D10" s="104"/>
      <c r="E10" s="8"/>
      <c r="F10" s="82"/>
      <c r="G10" s="82"/>
      <c r="H10" s="8"/>
      <c r="I10" s="93"/>
    </row>
    <row r="11" spans="1:12" s="1" customFormat="1" ht="12.75">
      <c r="D11" s="93" t="s">
        <v>83</v>
      </c>
    </row>
    <row r="12" spans="1:12" s="1" customFormat="1" ht="13.5" thickBot="1">
      <c r="A12" s="35" t="s">
        <v>91</v>
      </c>
      <c r="B12" s="92" t="s">
        <v>160</v>
      </c>
      <c r="C12" s="92" t="s">
        <v>161</v>
      </c>
      <c r="D12" s="92" t="s">
        <v>85</v>
      </c>
      <c r="F12" s="93"/>
      <c r="G12" s="93"/>
      <c r="I12" s="93"/>
    </row>
    <row r="13" spans="1:12" s="1" customFormat="1" ht="12.75"/>
    <row r="14" spans="1:12" s="1" customFormat="1" ht="12.75">
      <c r="A14" s="1" t="s">
        <v>79</v>
      </c>
      <c r="B14" s="3">
        <v>3856</v>
      </c>
      <c r="C14" s="3">
        <v>4007</v>
      </c>
      <c r="D14" s="83">
        <v>-0.04</v>
      </c>
      <c r="F14" s="93"/>
      <c r="G14" s="93"/>
      <c r="I14" s="37"/>
    </row>
    <row r="15" spans="1:12" s="1" customFormat="1" ht="12.75">
      <c r="A15" s="1" t="s">
        <v>80</v>
      </c>
      <c r="B15" s="4">
        <v>1409</v>
      </c>
      <c r="C15" s="4">
        <v>1389</v>
      </c>
      <c r="D15" s="83">
        <v>0.01</v>
      </c>
      <c r="F15" s="38"/>
      <c r="G15" s="38"/>
      <c r="I15" s="38"/>
    </row>
    <row r="16" spans="1:12" s="1" customFormat="1" ht="12.75">
      <c r="A16" s="1" t="s">
        <v>90</v>
      </c>
      <c r="B16" s="4">
        <v>1568</v>
      </c>
      <c r="C16" s="4">
        <v>1452</v>
      </c>
      <c r="D16" s="83">
        <v>0.08</v>
      </c>
      <c r="F16" s="38"/>
      <c r="G16" s="38"/>
      <c r="I16" s="38"/>
    </row>
    <row r="17" spans="1:9" s="1" customFormat="1" ht="13.5" thickBot="1">
      <c r="A17" s="1" t="s">
        <v>86</v>
      </c>
      <c r="B17" s="18">
        <f>SUM(B14:B16)</f>
        <v>6833</v>
      </c>
      <c r="C17" s="18">
        <f>SUM(C14:C16)</f>
        <v>6848</v>
      </c>
      <c r="D17" s="84" t="s">
        <v>165</v>
      </c>
      <c r="F17" s="37"/>
      <c r="G17" s="37"/>
      <c r="I17" s="37"/>
    </row>
    <row r="18" spans="1:9" s="1" customFormat="1" ht="13.5" thickTop="1"/>
    <row r="19" spans="1:9" s="1" customFormat="1" ht="12.75"/>
    <row r="20" spans="1:9" s="1" customFormat="1" ht="12.75"/>
    <row r="21" spans="1:9" s="1" customFormat="1" ht="12.75"/>
    <row r="22" spans="1:9" s="1" customFormat="1" ht="43.5" customHeight="1" thickBot="1">
      <c r="B22" s="129" t="s">
        <v>105</v>
      </c>
      <c r="C22" s="129"/>
      <c r="D22" s="129"/>
      <c r="E22" s="8"/>
      <c r="F22" s="127" t="s">
        <v>108</v>
      </c>
      <c r="G22" s="127"/>
      <c r="H22" s="8"/>
      <c r="I22" s="52"/>
    </row>
    <row r="23" spans="1:9" s="1" customFormat="1" ht="16.5" customHeight="1">
      <c r="D23" s="93" t="s">
        <v>83</v>
      </c>
      <c r="F23" s="93" t="s">
        <v>83</v>
      </c>
      <c r="G23" s="126" t="s">
        <v>106</v>
      </c>
      <c r="I23" s="128" t="s">
        <v>110</v>
      </c>
    </row>
    <row r="24" spans="1:9" s="1" customFormat="1" ht="35.25" customHeight="1" thickBot="1">
      <c r="A24" s="35" t="s">
        <v>88</v>
      </c>
      <c r="B24" s="52" t="str">
        <f>B12</f>
        <v>FY23</v>
      </c>
      <c r="C24" s="52" t="str">
        <f>C12</f>
        <v>FY22</v>
      </c>
      <c r="D24" s="52" t="s">
        <v>85</v>
      </c>
      <c r="E24" s="53"/>
      <c r="F24" s="52" t="s">
        <v>85</v>
      </c>
      <c r="G24" s="127"/>
      <c r="I24" s="129"/>
    </row>
    <row r="25" spans="1:9" s="1" customFormat="1" ht="12.75"/>
    <row r="26" spans="1:9" s="1" customFormat="1" ht="12.75">
      <c r="A26" s="1" t="s">
        <v>79</v>
      </c>
      <c r="B26" s="3">
        <v>3849</v>
      </c>
      <c r="C26" s="3">
        <v>4007</v>
      </c>
      <c r="D26" s="83">
        <v>-0.04</v>
      </c>
      <c r="E26" s="84"/>
      <c r="F26" s="83">
        <v>-0.02</v>
      </c>
      <c r="G26" s="60" t="s">
        <v>191</v>
      </c>
      <c r="I26" s="3">
        <v>-73</v>
      </c>
    </row>
    <row r="27" spans="1:9" s="1" customFormat="1" ht="12.75">
      <c r="A27" s="1" t="s">
        <v>98</v>
      </c>
      <c r="B27" s="4">
        <v>1409</v>
      </c>
      <c r="C27" s="4">
        <v>1387</v>
      </c>
      <c r="D27" s="83">
        <v>0.02</v>
      </c>
      <c r="E27" s="84"/>
      <c r="F27" s="85">
        <v>0.03</v>
      </c>
      <c r="G27" s="60" t="s">
        <v>192</v>
      </c>
      <c r="I27" s="4">
        <v>-18</v>
      </c>
    </row>
    <row r="28" spans="1:9" s="1" customFormat="1" ht="12.75">
      <c r="A28" s="1" t="s">
        <v>99</v>
      </c>
      <c r="B28" s="17">
        <v>1568</v>
      </c>
      <c r="C28" s="4">
        <v>1452</v>
      </c>
      <c r="D28" s="83">
        <v>0.08</v>
      </c>
      <c r="E28" s="84"/>
      <c r="F28" s="85">
        <v>0.1</v>
      </c>
      <c r="G28" s="60" t="s">
        <v>191</v>
      </c>
      <c r="I28" s="4">
        <v>-31</v>
      </c>
    </row>
    <row r="29" spans="1:9" s="1" customFormat="1" ht="13.5" thickBot="1">
      <c r="A29" s="1" t="s">
        <v>100</v>
      </c>
      <c r="B29" s="11">
        <f>SUM(B26:B28)</f>
        <v>6826</v>
      </c>
      <c r="C29" s="11">
        <f>SUM(C26:C28)</f>
        <v>6846</v>
      </c>
      <c r="D29" s="84" t="s">
        <v>165</v>
      </c>
      <c r="E29" s="84"/>
      <c r="F29" s="86">
        <v>0.01</v>
      </c>
      <c r="G29" s="71" t="s">
        <v>192</v>
      </c>
      <c r="I29" s="11">
        <f>SUM(I26:I28)</f>
        <v>-122</v>
      </c>
    </row>
    <row r="30" spans="1:9" s="1" customFormat="1" ht="13.5" thickTop="1">
      <c r="G30" s="55"/>
    </row>
    <row r="31" spans="1:9" s="1" customFormat="1" ht="12.75"/>
    <row r="32" spans="1:9" s="1" customFormat="1" ht="12.75"/>
    <row r="33" spans="1:9" s="1" customFormat="1" ht="36" customHeight="1">
      <c r="A33" s="125" t="s">
        <v>107</v>
      </c>
      <c r="B33" s="113"/>
      <c r="C33" s="113"/>
      <c r="D33" s="113"/>
      <c r="E33" s="113"/>
      <c r="F33" s="113"/>
      <c r="G33" s="113"/>
      <c r="H33" s="113"/>
      <c r="I33" s="113"/>
    </row>
    <row r="34" spans="1:9" s="1" customFormat="1" ht="14.25" customHeight="1"/>
    <row r="35" spans="1:9" s="1" customFormat="1" ht="35.25" customHeight="1">
      <c r="A35" s="125" t="s">
        <v>132</v>
      </c>
      <c r="B35" s="113"/>
      <c r="C35" s="113"/>
      <c r="D35" s="113"/>
      <c r="E35" s="113"/>
      <c r="F35" s="113"/>
      <c r="G35" s="113"/>
      <c r="H35" s="113"/>
      <c r="I35" s="113"/>
    </row>
    <row r="36" spans="1:9" s="1" customFormat="1" ht="13.5" customHeight="1"/>
    <row r="37" spans="1:9" s="1" customFormat="1" ht="12.75" customHeight="1">
      <c r="A37" s="125" t="s">
        <v>164</v>
      </c>
      <c r="B37" s="113"/>
      <c r="C37" s="113"/>
      <c r="D37" s="113"/>
      <c r="E37" s="113"/>
      <c r="F37" s="113"/>
      <c r="G37" s="113"/>
      <c r="H37" s="113"/>
      <c r="I37" s="113"/>
    </row>
    <row r="38" spans="1:9" s="1" customFormat="1" ht="13.5" customHeight="1">
      <c r="A38" s="95"/>
      <c r="B38" s="94"/>
      <c r="C38" s="94"/>
      <c r="D38" s="94"/>
      <c r="E38" s="94"/>
      <c r="F38" s="94"/>
      <c r="G38" s="94"/>
      <c r="H38" s="94"/>
      <c r="I38" s="94"/>
    </row>
    <row r="39" spans="1:9" s="1" customFormat="1" ht="28.5" customHeight="1">
      <c r="A39" s="125" t="s">
        <v>102</v>
      </c>
      <c r="B39" s="113"/>
      <c r="C39" s="113"/>
      <c r="D39" s="113"/>
      <c r="E39" s="113"/>
      <c r="F39" s="113"/>
      <c r="G39" s="113"/>
      <c r="H39" s="113"/>
      <c r="I39" s="113"/>
    </row>
    <row r="40" spans="1:9" s="1" customFormat="1" ht="12.75"/>
    <row r="41" spans="1:9" s="1" customFormat="1" ht="12.75"/>
    <row r="42" spans="1:9" s="1" customFormat="1" ht="12.75">
      <c r="A42" s="102"/>
      <c r="B42" s="102"/>
      <c r="C42" s="102"/>
      <c r="D42" s="102"/>
      <c r="E42" s="102"/>
      <c r="F42" s="102"/>
      <c r="G42" s="102"/>
      <c r="H42" s="102"/>
      <c r="I42" s="102"/>
    </row>
    <row r="43" spans="1:9" s="1" customFormat="1" ht="12.75"/>
    <row r="44" spans="1:9" s="1" customFormat="1" ht="12.75"/>
    <row r="45" spans="1:9" s="1" customFormat="1" ht="12.75">
      <c r="A45" s="122" t="s">
        <v>178</v>
      </c>
      <c r="B45" s="123"/>
      <c r="C45" s="123"/>
      <c r="D45" s="123"/>
      <c r="E45" s="123"/>
      <c r="F45" s="123"/>
      <c r="G45" s="123"/>
      <c r="H45" s="123"/>
      <c r="I45" s="123"/>
    </row>
    <row r="46" spans="1:9" s="1" customFormat="1" ht="12.75"/>
    <row r="47" spans="1:9" s="1" customFormat="1" ht="12.75"/>
    <row r="48" spans="1:9" s="1" customFormat="1" ht="12.75"/>
    <row r="49" s="1" customFormat="1" ht="12.75"/>
    <row r="50" s="1" customFormat="1" ht="12.75"/>
  </sheetData>
  <sheetProtection algorithmName="SHA-512" hashValue="o7YuOaxbO5rm0NpBlZc1RSgxBBAU82kt/ZwX4WwIZGXeS8/UQZXj3RfiYJ84lFWb+Uh5vr1tjIXqtnkWkj1fGg==" saltValue="EH7AWlLezZan6bqxONsBqw==" spinCount="100000" sheet="1" objects="1" scenarios="1"/>
  <mergeCells count="18">
    <mergeCell ref="A6:I6"/>
    <mergeCell ref="A1:I1"/>
    <mergeCell ref="A2:I2"/>
    <mergeCell ref="A3:I3"/>
    <mergeCell ref="A4:I4"/>
    <mergeCell ref="A5:I5"/>
    <mergeCell ref="A45:I45"/>
    <mergeCell ref="B8:I8"/>
    <mergeCell ref="B10:D10"/>
    <mergeCell ref="B22:D22"/>
    <mergeCell ref="F22:G22"/>
    <mergeCell ref="G23:G24"/>
    <mergeCell ref="I23:I24"/>
    <mergeCell ref="A33:I33"/>
    <mergeCell ref="A35:I35"/>
    <mergeCell ref="A37:I37"/>
    <mergeCell ref="A39:I39"/>
    <mergeCell ref="A42:I4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60645B17-1983-4829-9A40-95D1C71BF84D}">
  <ds:schemaRefs>
    <ds:schemaRef ds:uri="http://schemas.microsoft.com/sharepoint/v3/contenttype/forms"/>
  </ds:schemaRefs>
</ds:datastoreItem>
</file>

<file path=customXml/itemProps3.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WILLIAMS,MARK (Agilent USA)</cp:lastModifiedBy>
  <cp:lastPrinted>2023-11-14T20:44:28Z</cp:lastPrinted>
  <dcterms:created xsi:type="dcterms:W3CDTF">2013-08-09T21:32:29Z</dcterms:created>
  <dcterms:modified xsi:type="dcterms:W3CDTF">2023-11-15T19:33:00Z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