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https://agilent-my.sharepoint.com/personal/tom_beermann_agilent_com/Documents/Documents/Earnings/2020 Q4/"/>
    </mc:Choice>
  </mc:AlternateContent>
  <xr:revisionPtr revIDLastSave="0" documentId="8_{F84ACFAF-B00E-4090-AB78-8B0C1C99615B}" xr6:coauthVersionLast="45" xr6:coauthVersionMax="45" xr10:uidLastSave="{00000000-0000-0000-0000-000000000000}"/>
  <bookViews>
    <workbookView xWindow="-110" yWindow="-110" windowWidth="19420" windowHeight="1042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 name="Core Revenue by Segment (YTD)" sheetId="11" r:id="rId7"/>
  </sheets>
  <definedNames>
    <definedName name="EssfHasNonUnique">FALSE</definedName>
    <definedName name="EssLatest">"Nov"</definedName>
    <definedName name="EssOptions">"A1100000000111000000001100020_0100000"</definedName>
    <definedName name="EssSamplingValue">100</definedName>
    <definedName name="Name1" localSheetId="6">#REF!</definedName>
    <definedName name="Name1">#REF!</definedName>
    <definedName name="Name10" localSheetId="6">#REF!</definedName>
    <definedName name="Name10">#REF!</definedName>
    <definedName name="Name11" localSheetId="6">#REF!</definedName>
    <definedName name="Name11">#REF!</definedName>
    <definedName name="Name12" localSheetId="6">#REF!</definedName>
    <definedName name="Name12">#REF!</definedName>
    <definedName name="Name13" localSheetId="6">#REF!</definedName>
    <definedName name="Name13">#REF!</definedName>
    <definedName name="Name14" localSheetId="6">#REF!</definedName>
    <definedName name="Name14">#REF!</definedName>
    <definedName name="Name15" localSheetId="6">#REF!</definedName>
    <definedName name="Name15">#REF!</definedName>
    <definedName name="Name16" localSheetId="6">#REF!</definedName>
    <definedName name="Name16">#REF!</definedName>
    <definedName name="Name2" localSheetId="6">#REF!</definedName>
    <definedName name="Name2">#REF!</definedName>
    <definedName name="Name3" localSheetId="6">#REF!</definedName>
    <definedName name="Name3">#REF!</definedName>
    <definedName name="Name4" localSheetId="6">#REF!</definedName>
    <definedName name="Name4">#REF!</definedName>
    <definedName name="Name5" localSheetId="6">#REF!</definedName>
    <definedName name="Name5">#REF!</definedName>
    <definedName name="Name6" localSheetId="6">#REF!</definedName>
    <definedName name="Name6">#REF!</definedName>
    <definedName name="Name7" localSheetId="6">#REF!</definedName>
    <definedName name="Name7">#REF!</definedName>
    <definedName name="Name8" localSheetId="6">#REF!</definedName>
    <definedName name="Name8">#REF!</definedName>
    <definedName name="Name9" localSheetId="6">#REF!</definedName>
    <definedName name="Name9">#REF!</definedName>
    <definedName name="_xlnm.Print_Area" localSheetId="1">'Balance Sheet'!$A$1:$H$59</definedName>
    <definedName name="_xlnm.Print_Area" localSheetId="2">'Cash Flow'!$A$1:$H$82</definedName>
    <definedName name="_xlnm.Print_Area" localSheetId="3">'Net Income &amp; EPS Non-GAAP'!$A$1:$P$54</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3" l="1"/>
  <c r="G51" i="3" l="1"/>
  <c r="E50" i="3"/>
  <c r="G50" i="3"/>
  <c r="E53" i="7" l="1"/>
  <c r="E45" i="7"/>
  <c r="H68" i="5"/>
  <c r="H53" i="5"/>
  <c r="H38" i="5"/>
  <c r="H29" i="5"/>
  <c r="G33" i="3"/>
  <c r="G38" i="3" s="1"/>
  <c r="E33" i="3"/>
  <c r="E38" i="3" s="1"/>
  <c r="E51" i="3" s="1"/>
  <c r="G20" i="3"/>
  <c r="G17" i="3"/>
  <c r="E17" i="3"/>
  <c r="E23" i="3" s="1"/>
  <c r="H57" i="5" l="1"/>
  <c r="H61" i="5" s="1"/>
  <c r="G23" i="3"/>
  <c r="H18" i="1"/>
  <c r="H20" i="1" s="1"/>
  <c r="H26" i="1" s="1"/>
  <c r="H30" i="1" s="1"/>
  <c r="D18" i="1"/>
  <c r="D20" i="1" s="1"/>
  <c r="D26" i="1" s="1"/>
  <c r="D30" i="1" s="1"/>
  <c r="F53" i="5"/>
  <c r="F68" i="5"/>
  <c r="F38" i="5"/>
  <c r="F29" i="5"/>
  <c r="C53" i="7"/>
  <c r="C45" i="7"/>
  <c r="E27" i="7"/>
  <c r="E19" i="7"/>
  <c r="C27" i="7"/>
  <c r="C19" i="7"/>
  <c r="I29" i="11"/>
  <c r="C29" i="11"/>
  <c r="B29" i="11"/>
  <c r="C24" i="11"/>
  <c r="B24" i="11"/>
  <c r="C17" i="11"/>
  <c r="B17" i="11"/>
  <c r="I29" i="10"/>
  <c r="C29" i="10"/>
  <c r="B29" i="10"/>
  <c r="C24" i="10"/>
  <c r="B24" i="10"/>
  <c r="C17" i="10"/>
  <c r="B17" i="10"/>
  <c r="F18" i="1"/>
  <c r="F20" i="1" s="1"/>
  <c r="F26" i="1" s="1"/>
  <c r="F30" i="1" s="1"/>
  <c r="B18" i="1"/>
  <c r="B20" i="1" s="1"/>
  <c r="B26" i="1" s="1"/>
  <c r="B30" i="1" s="1"/>
  <c r="L26" i="6"/>
  <c r="K26" i="6"/>
  <c r="O26" i="6"/>
  <c r="N26" i="6"/>
  <c r="I26" i="6"/>
  <c r="H26" i="6"/>
  <c r="F26" i="6"/>
  <c r="E26" i="6"/>
  <c r="F57" i="5" l="1"/>
  <c r="F61" i="5" s="1"/>
  <c r="F36" i="1"/>
  <c r="F35" i="1"/>
  <c r="B35" i="1"/>
  <c r="B36" i="1"/>
  <c r="H36" i="1"/>
  <c r="H35" i="1"/>
  <c r="D36" i="1"/>
  <c r="D35" i="1"/>
</calcChain>
</file>

<file path=xl/sharedStrings.xml><?xml version="1.0" encoding="utf-8"?>
<sst xmlns="http://schemas.openxmlformats.org/spreadsheetml/2006/main" count="359" uniqueCount="199">
  <si>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</si>
  <si>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</si>
  <si>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</si>
  <si>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</si>
  <si>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</si>
  <si>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</si>
  <si>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</si>
  <si>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</si>
  <si>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</si>
  <si>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</si>
  <si>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</si>
  <si>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</si>
  <si>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</si>
  <si>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</si>
  <si>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</si>
  <si>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</si>
  <si>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</si>
  <si>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</si>
  <si>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</si>
  <si>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</si>
  <si>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</si>
  <si>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</si>
  <si>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</si>
  <si>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</si>
  <si>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</si>
  <si>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</si>
  <si>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</si>
  <si>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</si>
  <si>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</si>
  <si>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</si>
  <si>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</si>
  <si>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</si>
  <si>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</si>
  <si>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</si>
  <si>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</si>
  <si>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</si>
  <si>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</si>
  <si>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</si>
  <si>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</si>
  <si>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</si>
  <si>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</si>
  <si>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</si>
  <si>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</si>
  <si>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</si>
  <si>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</si>
  <si>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</si>
  <si>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</si>
  <si>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</si>
  <si>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</si>
  <si>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Total liabilities and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</si>
  <si>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</si>
  <si>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</si>
  <si>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</si>
  <si>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</si>
  <si>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</si>
  <si>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</si>
  <si>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</si>
  <si>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</si>
  <si>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</si>
  <si>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</si>
  <si>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</si>
  <si>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</si>
  <si>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</si>
  <si>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</si>
  <si>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</si>
  <si>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</si>
  <si>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</si>
  <si>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</si>
  <si>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</si>
  <si>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</si>
  <si>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</si>
  <si>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</si>
  <si>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</si>
  <si>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</si>
  <si>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</si>
  <si>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</si>
  <si>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</si>
  <si>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</si>
  <si>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</si>
  <si>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</si>
  <si>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</si>
  <si>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</si>
  <si>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</si>
  <si>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</si>
  <si>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</si>
  <si>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</si>
  <si>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</si>
  <si>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</si>
  <si>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</si>
  <si>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</si>
  <si>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</si>
  <si>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</si>
  <si>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</si>
  <si>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</si>
  <si>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</si>
  <si>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</si>
  <si>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r>
      <t xml:space="preserve">Net cash provided by operating activities </t>
    </r>
    <r>
      <rPr>
        <vertAlign val="superscript"/>
        <sz val="10"/>
        <color indexed="8"/>
        <rFont val="Arial"/>
        <family val="2"/>
      </rPr>
      <t>(a)</t>
    </r>
  </si>
  <si>
    <t>Acquisition of businesses and intangible assets, net of cash acquired</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</si>
  <si>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</si>
  <si>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</si>
  <si>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ACQUISITIONS, DIVESTITURES AND THE IMPACT OF CURRENCY ADJUSTMENTS (CORE)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</si>
  <si>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</si>
  <si>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</si>
  <si>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</si>
  <si>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</si>
  <si>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</si>
  <si>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</si>
  <si>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</si>
  <si>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</si>
  <si>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</si>
  <si>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</si>
  <si>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</si>
  <si>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</si>
  <si>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</si>
  <si>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</si>
  <si>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t>NASD site costs</t>
  </si>
  <si>
    <t>Special compliance costs</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</si>
  <si>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</si>
  <si>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</si>
  <si>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</si>
  <si>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Payment in exchange for convertible note</t>
  </si>
  <si>
    <t>Income tax payments (refunds), net</t>
  </si>
  <si>
    <t xml:space="preserve">RECONCILIATIONS OF REVENUE BY SEGMENT  EXCLUDING </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</si>
  <si>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</si>
  <si>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</si>
  <si>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</si>
  <si>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</si>
  <si>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due to new tariffs and tariff remediation actions,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</si>
  <si>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Goodwill and other intangible assets, net</t>
  </si>
  <si>
    <r>
      <t>Current Quarter Currency Impact</t>
    </r>
    <r>
      <rPr>
        <b/>
        <vertAlign val="superscript"/>
        <sz val="10"/>
        <color indexed="8"/>
        <rFont val="Arial"/>
        <family val="2"/>
      </rPr>
      <t xml:space="preserve"> (b)</t>
    </r>
  </si>
  <si>
    <t>Page 1</t>
  </si>
  <si>
    <t>Page 2</t>
  </si>
  <si>
    <t>Page 3</t>
  </si>
  <si>
    <t>Page 7</t>
  </si>
  <si>
    <r>
      <t>Current Year Currency Impact</t>
    </r>
    <r>
      <rPr>
        <b/>
        <vertAlign val="superscript"/>
        <sz val="10"/>
        <color indexed="8"/>
        <rFont val="Arial"/>
        <family val="2"/>
      </rPr>
      <t xml:space="preserve"> (b)</t>
    </r>
  </si>
  <si>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</si>
  <si>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Cash, cash equivalents and restricted cash at beginning of period</t>
  </si>
  <si>
    <t>Cash, cash equivalents and restricted cash at end of period</t>
  </si>
  <si>
    <t>Payment to acquire fair value investments</t>
  </si>
  <si>
    <t>Restricted cash, included in other assets</t>
  </si>
  <si>
    <t>Total cash, cash equivalents and restricted cash</t>
  </si>
  <si>
    <t>Reconciliation of cash, cash equivalents and restricted cash to the condensed consolidated balance sheet:</t>
  </si>
  <si>
    <t>Tax benefit on intra-entity asset transfer</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</si>
  <si>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</si>
  <si>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Purchase of non-controlling interest</t>
  </si>
  <si>
    <t>Net cash used in investing activities</t>
  </si>
  <si>
    <t>Net cash used in financing activities</t>
  </si>
  <si>
    <t>—</t>
  </si>
  <si>
    <t xml:space="preserve">Net income </t>
  </si>
  <si>
    <t>Net income per share:</t>
  </si>
  <si>
    <t xml:space="preserve">Weighted average shares used in computing net income per share:     </t>
  </si>
  <si>
    <t>GAAP net income</t>
  </si>
  <si>
    <t>Net income</t>
  </si>
  <si>
    <t>Years Ended</t>
  </si>
  <si>
    <t>Q4'19</t>
  </si>
  <si>
    <t>FY19</t>
  </si>
  <si>
    <t>Quarter-over-Quarter</t>
  </si>
  <si>
    <t>Payment to acquire intangible assets</t>
  </si>
  <si>
    <t>Proceeds from the sale of property, plant and equipment</t>
  </si>
  <si>
    <t>Loss on extinguishment of debt</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</si>
  <si>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</si>
  <si>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</si>
  <si>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t>Provision (benefit) for income taxes</t>
  </si>
  <si>
    <t>Treasury lock agreement payment</t>
  </si>
  <si>
    <r>
      <t xml:space="preserve">Loss on extinguishment of debt </t>
    </r>
    <r>
      <rPr>
        <sz val="10"/>
        <color indexed="8"/>
        <rFont val="Arial"/>
        <family val="2"/>
      </rPr>
      <t>relates to the net loss recorded on full redemption of $500 million of outstanding 5.00% senior notes due July 2020, called on August 16, 2019 and settled on September 17, 2019.</t>
    </r>
  </si>
  <si>
    <t>Debt issuance costs</t>
  </si>
  <si>
    <t>Q4'20</t>
  </si>
  <si>
    <t>FY20</t>
  </si>
  <si>
    <t>Asset impairments</t>
  </si>
  <si>
    <r>
      <rPr>
        <b/>
        <sz val="10"/>
        <color rgb="FF000000"/>
        <rFont val="Arial"/>
        <family val="2"/>
      </rPr>
      <t>Asset impairments</t>
    </r>
    <r>
      <rPr>
        <sz val="10"/>
        <color indexed="8"/>
        <rFont val="Arial"/>
        <family val="2"/>
      </rPr>
      <t xml:space="preserve"> include assets that have been written down to their fair value.</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</si>
  <si>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</si>
  <si>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Issuance of senior notes</t>
  </si>
  <si>
    <t>Net increase (decrease) in cash, cash equivalents and restricted cash</t>
  </si>
  <si>
    <t>Proceeds from commercial paper</t>
  </si>
  <si>
    <t>Repayment of commercial paper</t>
  </si>
  <si>
    <t>Repayment of finance lease</t>
  </si>
  <si>
    <t>Proceeds from revolving credit facility and short-term loan</t>
  </si>
  <si>
    <t>Acceleration of share-based compensation expense</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</si>
  <si>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</si>
  <si>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t>and 309 million shares at October 31, 2019, issued and outstanding</t>
  </si>
  <si>
    <r>
      <t>Other</t>
    </r>
    <r>
      <rPr>
        <sz val="10"/>
        <color indexed="8"/>
        <rFont val="Arial"/>
        <family val="2"/>
      </rPr>
      <t xml:space="preserve"> includes certain legal costs and settlements and unrealized gains related to our equity securities in addition to other miscellaneous adjustments.</t>
    </r>
  </si>
  <si>
    <t>Asset impairment charges</t>
  </si>
  <si>
    <t>Adjustments to reconcile net income to net cash provided by operating activities:</t>
  </si>
  <si>
    <t>Retained earnings (accumulated deficit)</t>
  </si>
  <si>
    <r>
      <rPr>
        <vertAlign val="superscript"/>
        <sz val="10"/>
        <color indexed="8"/>
        <rFont val="Arial"/>
        <family val="2"/>
      </rPr>
      <t>(a)</t>
    </r>
    <r>
      <rPr>
        <sz val="10"/>
        <color indexed="8"/>
        <rFont val="Arial"/>
        <family val="2"/>
      </rPr>
      <t xml:space="preserve"> The adjustment for taxes excludes tax benefits that management believes are not directly related to on-going operations and which are either isolated or cannot be expected to occur again with any regularity or predictability. For the three months and year ended October 31, 2020, management used a non-GAAP effective tax rate of 14.65% and 15.25%, respectively.  For the three months and year ended October 31, 2019, management used a non-GAAP effective tax rate of 16.82% and 16.75%, respectively.  </t>
    </r>
  </si>
  <si>
    <t>shares authorized; 306 million shares at October 31, 2020</t>
  </si>
  <si>
    <t>Business exit and divestitures</t>
  </si>
  <si>
    <r>
      <t>Business exit and divestiture costs</t>
    </r>
    <r>
      <rPr>
        <sz val="10"/>
        <color indexed="8"/>
        <rFont val="Arial"/>
        <family val="2"/>
      </rPr>
      <t xml:space="preserve"> include costs associated with business divestitures.</t>
    </r>
    <r>
      <rPr>
        <b/>
        <sz val="10"/>
        <color indexed="8"/>
        <rFont val="Arial"/>
        <family val="2"/>
      </rPr>
      <t xml:space="preserve"> </t>
    </r>
  </si>
  <si>
    <t>2 ppts</t>
  </si>
  <si>
    <t>-1 ppt</t>
  </si>
  <si>
    <t>Pension settlement loss</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</si>
  <si>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asset impairments, amortization of intangibles, transformational initiatives, acquisition and integration costs, business exit and divestiture costs, NASD site costs, special compliance costs and acceleration of share-based compensation expense.</t>
  </si>
  <si>
    <t>Repayment of debt and credit facility</t>
  </si>
  <si>
    <t>Unrealized gain on equity securities, net</t>
  </si>
  <si>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</si>
  <si>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t xml:space="preserve">We provide non-GAAP net income and non-GAAP net income per share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business exit and divestiture costs, acquisition and integration costs, pension settlement loss, loss on extinguishment of debt, NASD site costs, special compliance costs, acceleration of share-based compensation expense and tax benefit on intra-entity asset transfer.
</t>
  </si>
  <si>
    <t>1 ppt</t>
  </si>
  <si>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</si>
  <si>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Other non-cash expense,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</si>
</sst>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34">
    <xf numFmtId="0" fontId="0" fillId="0" borderId="0" xfId="0"/>
    <xf numFmtId="0" fontId="35" fillId="0" borderId="0" xfId="0" applyFont="1"/>
    <xf numFmtId="0" fontId="36" fillId="0" borderId="0" xfId="0" applyFont="1" applyAlignment="1">
      <alignment horizontal="center"/>
    </xf>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4" fontId="35" fillId="0" borderId="0" xfId="66" applyNumberFormat="1" applyFont="1" applyFill="1"/>
    <xf numFmtId="43" fontId="35" fillId="0" borderId="0" xfId="51" applyFont="1" applyFill="1"/>
    <xf numFmtId="44" fontId="35" fillId="0" borderId="12" xfId="66" applyNumberFormat="1" applyFont="1" applyFill="1" applyBorder="1"/>
    <xf numFmtId="0" fontId="36" fillId="0" borderId="0" xfId="0" applyFont="1" applyAlignment="1">
      <alignment horizontal="center"/>
    </xf>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35" fillId="0" borderId="0" xfId="0" applyFont="1" applyFill="1" applyAlignment="1">
      <alignment horizontal="right"/>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5" xfId="0" applyFont="1" applyFill="1" applyBorder="1" applyAlignment="1">
      <alignment horizontal="center" vertical="center"/>
    </xf>
    <xf numFmtId="0" fontId="36" fillId="0" borderId="5" xfId="0" applyFont="1" applyFill="1" applyBorder="1" applyAlignment="1">
      <alignment horizontal="center" vertical="center" wrapText="1"/>
    </xf>
    <xf numFmtId="0" fontId="36" fillId="0" borderId="10" xfId="0" applyFont="1" applyFill="1" applyBorder="1" applyAlignment="1">
      <alignment horizontal="center" vertical="center"/>
    </xf>
    <xf numFmtId="0" fontId="35" fillId="0" borderId="0" xfId="0" applyFont="1" applyAlignment="1"/>
    <xf numFmtId="0" fontId="36" fillId="0" borderId="10" xfId="0" applyFont="1" applyBorder="1" applyAlignment="1">
      <alignment horizontal="center"/>
    </xf>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10" xfId="0" applyFont="1" applyBorder="1" applyAlignment="1">
      <alignment horizontal="center"/>
    </xf>
    <xf numFmtId="0" fontId="36" fillId="0" borderId="0" xfId="0" applyFont="1" applyFill="1" applyAlignment="1">
      <alignment horizontal="center"/>
    </xf>
    <xf numFmtId="0" fontId="36" fillId="0" borderId="0" xfId="0" applyFont="1" applyAlignment="1">
      <alignment horizontal="center"/>
    </xf>
    <xf numFmtId="0" fontId="35" fillId="0" borderId="0" xfId="0" applyFont="1" applyAlignment="1">
      <alignment horizontal="left" vertical="center" wrapText="1" indent="2"/>
    </xf>
    <xf numFmtId="0" fontId="36" fillId="0" borderId="10" xfId="0" applyFont="1" applyBorder="1" applyAlignment="1">
      <alignment horizontal="center"/>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86" fontId="3" fillId="0" borderId="0" xfId="128" quotePrefix="1" applyNumberFormat="1"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5" fillId="0" borderId="0" xfId="0" applyFont="1" applyAlignment="1">
      <alignment horizontal="left" vertical="center" wrapText="1"/>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86" fontId="3" fillId="0" borderId="0" xfId="128" quotePrefix="1" applyNumberFormat="1" applyFont="1" applyAlignment="1">
      <alignment horizontal="center"/>
    </xf>
    <xf numFmtId="0" fontId="1" fillId="0" borderId="0" xfId="0" applyFont="1" applyFill="1"/>
    <xf numFmtId="43" fontId="35" fillId="0" borderId="0" xfId="51" applyNumberFormat="1" applyFont="1" applyFill="1" applyAlignment="1">
      <alignment horizontal="right"/>
    </xf>
    <xf numFmtId="0" fontId="36" fillId="0" borderId="10" xfId="0" applyFont="1" applyBorder="1" applyAlignment="1">
      <alignment horizontal="center"/>
    </xf>
    <xf numFmtId="0" fontId="36" fillId="0" borderId="0" xfId="0" applyFont="1" applyFill="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1" fillId="0" borderId="0" xfId="0" applyFont="1" applyAlignment="1">
      <alignment horizontal="left" vertical="top" wrapText="1"/>
    </xf>
    <xf numFmtId="43" fontId="35" fillId="0" borderId="0" xfId="51" applyNumberFormat="1" applyFont="1" applyFill="1" applyAlignment="1">
      <alignment horizontal="center" vertical="center"/>
    </xf>
    <xf numFmtId="0" fontId="35" fillId="0" borderId="0" xfId="0" applyFont="1" applyAlignment="1">
      <alignment horizontal="center"/>
    </xf>
    <xf numFmtId="16" fontId="36" fillId="0" borderId="10" xfId="0" quotePrefix="1" applyNumberFormat="1" applyFont="1" applyFill="1" applyBorder="1" applyAlignment="1">
      <alignment horizontal="center"/>
    </xf>
    <xf numFmtId="0" fontId="36" fillId="0" borderId="10" xfId="0" applyFont="1" applyFill="1" applyBorder="1" applyAlignment="1">
      <alignment horizontal="center"/>
    </xf>
    <xf numFmtId="0" fontId="35" fillId="0" borderId="0" xfId="0" applyFont="1" applyFill="1" applyAlignment="1">
      <alignment horizontal="left"/>
    </xf>
    <xf numFmtId="0" fontId="37" fillId="0" borderId="0" xfId="0" applyFont="1" applyAlignment="1">
      <alignment horizontal="center"/>
    </xf>
    <xf numFmtId="0" fontId="35" fillId="0" borderId="0" xfId="0" applyFont="1" applyAlignment="1">
      <alignment horizontal="center" wrapText="1"/>
    </xf>
    <xf numFmtId="0" fontId="36" fillId="0" borderId="0" xfId="0" applyFont="1" applyFill="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36" fillId="0" borderId="0" xfId="0" applyFont="1" applyAlignment="1">
      <alignment horizontal="center"/>
    </xf>
    <xf numFmtId="0" fontId="4" fillId="0" borderId="0" xfId="0" applyFont="1" applyAlignment="1">
      <alignment horizontal="left" vertical="center"/>
    </xf>
    <xf numFmtId="0" fontId="4" fillId="0" borderId="0" xfId="0" applyFont="1" applyFill="1" applyAlignment="1">
      <alignment horizontal="left" vertical="top" wrapText="1"/>
    </xf>
    <xf numFmtId="0" fontId="42" fillId="0" borderId="13" xfId="0" applyFont="1" applyFill="1" applyBorder="1" applyAlignment="1">
      <alignment horizontal="center"/>
    </xf>
    <xf numFmtId="0" fontId="1" fillId="0" borderId="0" xfId="0" applyFont="1" applyAlignment="1">
      <alignment horizontal="left" vertical="top" wrapText="1"/>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5" fillId="0" borderId="0" xfId="0" applyFont="1" applyAlignment="1">
      <alignment horizontal="left" vertical="center" wrapText="1"/>
    </xf>
    <xf numFmtId="0" fontId="4" fillId="0" borderId="0" xfId="0" applyFont="1" applyAlignment="1">
      <alignment horizontal="left" vertical="center" wrapText="1"/>
    </xf>
    <xf numFmtId="0" fontId="18" fillId="0" borderId="0" xfId="0" applyFont="1" applyFill="1" applyAlignment="1">
      <alignment horizontal="left" vertical="top" wrapText="1"/>
    </xf>
    <xf numFmtId="0" fontId="36" fillId="11" borderId="0" xfId="0" applyFont="1" applyFill="1" applyBorder="1" applyAlignment="1">
      <alignment horizontal="center" wrapText="1"/>
    </xf>
    <xf numFmtId="0" fontId="36" fillId="0" borderId="10" xfId="0" applyFont="1" applyBorder="1" applyAlignment="1">
      <alignment horizontal="center"/>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0" zoomScaleNormal="80" workbookViewId="0">
      <selection sqref="A1:I1"/>
    </sheetView>
  </sheetViews>
  <sheetFormatPr defaultColWidth="9.1796875" defaultRowHeight="15.75" customHeight="1"/>
  <cols>
    <col min="1" max="1" width="52" style="1" customWidth="1"/>
    <col min="2" max="2" width="12.7265625" style="1" customWidth="1"/>
    <col min="3" max="3" width="3.81640625" style="1" customWidth="1"/>
    <col min="4" max="4" width="12.7265625" style="1" customWidth="1"/>
    <col min="5" max="5" width="3.81640625" style="1" customWidth="1"/>
    <col min="6" max="6" width="12.7265625" style="1" customWidth="1"/>
    <col min="7" max="7" width="3.81640625" style="1" customWidth="1"/>
    <col min="8" max="8" width="12.7265625" style="1" customWidth="1"/>
    <col min="9" max="16384" width="9.1796875" style="1"/>
  </cols>
  <sheetData>
    <row r="1" spans="1:9" ht="15.75" customHeight="1">
      <c r="A1" s="109" t="s">
        <v>0</v>
      </c>
      <c r="B1" s="109"/>
      <c r="C1" s="109"/>
      <c r="D1" s="109"/>
      <c r="E1" s="109"/>
      <c r="F1" s="109"/>
      <c r="G1" s="109"/>
      <c r="H1" s="109"/>
      <c r="I1" s="109"/>
    </row>
    <row r="2" spans="1:9" ht="15.75" customHeight="1">
      <c r="A2" s="109" t="s">
        <v>1</v>
      </c>
      <c r="B2" s="109"/>
      <c r="C2" s="109"/>
      <c r="D2" s="109"/>
      <c r="E2" s="109"/>
      <c r="F2" s="109"/>
      <c r="G2" s="109"/>
      <c r="H2" s="109"/>
    </row>
    <row r="3" spans="1:9" ht="15.75" customHeight="1">
      <c r="A3" s="109" t="s">
        <v>2</v>
      </c>
      <c r="B3" s="109"/>
      <c r="C3" s="109"/>
      <c r="D3" s="109"/>
      <c r="E3" s="109"/>
      <c r="F3" s="109"/>
      <c r="G3" s="109"/>
      <c r="H3" s="109"/>
    </row>
    <row r="4" spans="1:9" ht="15.75" customHeight="1">
      <c r="A4" s="109" t="s">
        <v>3</v>
      </c>
      <c r="B4" s="109"/>
      <c r="C4" s="109"/>
      <c r="D4" s="109"/>
      <c r="E4" s="109"/>
      <c r="F4" s="109"/>
      <c r="G4" s="109"/>
      <c r="H4" s="109"/>
    </row>
    <row r="5" spans="1:9" ht="15.75" customHeight="1">
      <c r="A5" s="109" t="s">
        <v>4</v>
      </c>
      <c r="B5" s="109"/>
      <c r="C5" s="109"/>
      <c r="D5" s="109"/>
      <c r="E5" s="109"/>
      <c r="F5" s="109"/>
      <c r="G5" s="109"/>
      <c r="H5" s="109"/>
    </row>
    <row r="6" spans="1:9" ht="15.75" customHeight="1">
      <c r="A6" s="16"/>
      <c r="B6" s="16"/>
      <c r="C6" s="16"/>
      <c r="D6" s="16"/>
      <c r="E6" s="16"/>
    </row>
    <row r="7" spans="1:9" ht="15.75" customHeight="1">
      <c r="A7" s="16"/>
      <c r="B7" s="16"/>
      <c r="C7" s="16"/>
      <c r="D7" s="16"/>
      <c r="E7" s="16"/>
    </row>
    <row r="8" spans="1:9" ht="12.75" customHeight="1">
      <c r="A8" s="16"/>
      <c r="B8" s="111" t="s">
        <v>15</v>
      </c>
      <c r="C8" s="111"/>
      <c r="D8" s="111"/>
      <c r="E8" s="16"/>
      <c r="F8" s="111" t="s">
        <v>153</v>
      </c>
      <c r="G8" s="111"/>
      <c r="H8" s="111"/>
    </row>
    <row r="9" spans="1:9" ht="12.75" customHeight="1" thickBot="1">
      <c r="A9" s="16"/>
      <c r="B9" s="106" t="s">
        <v>19</v>
      </c>
      <c r="C9" s="107"/>
      <c r="D9" s="107"/>
      <c r="E9" s="16"/>
      <c r="F9" s="106" t="s">
        <v>19</v>
      </c>
      <c r="G9" s="107"/>
      <c r="H9" s="107"/>
    </row>
    <row r="10" spans="1:9" ht="30.25" customHeight="1" thickBot="1">
      <c r="A10" s="16"/>
      <c r="B10" s="58">
        <v>2020</v>
      </c>
      <c r="C10" s="16"/>
      <c r="D10" s="59">
        <v>2019</v>
      </c>
      <c r="E10" s="16"/>
      <c r="F10" s="58">
        <v>2020</v>
      </c>
      <c r="G10" s="16"/>
      <c r="H10" s="59">
        <v>2019</v>
      </c>
    </row>
    <row r="11" spans="1:9" ht="12.75" customHeight="1">
      <c r="A11" s="16"/>
      <c r="B11" s="16"/>
      <c r="C11" s="16"/>
      <c r="D11" s="16"/>
      <c r="E11" s="16"/>
      <c r="F11" s="16"/>
      <c r="G11" s="16"/>
      <c r="H11" s="16"/>
    </row>
    <row r="12" spans="1:9" ht="12.75" customHeight="1">
      <c r="A12" s="16" t="s">
        <v>45</v>
      </c>
      <c r="B12" s="15">
        <v>1483</v>
      </c>
      <c r="C12" s="16"/>
      <c r="D12" s="15">
        <v>1367</v>
      </c>
      <c r="E12" s="16"/>
      <c r="F12" s="15">
        <v>5339</v>
      </c>
      <c r="G12" s="16"/>
      <c r="H12" s="15">
        <v>5163</v>
      </c>
    </row>
    <row r="13" spans="1:9" ht="12.75" customHeight="1">
      <c r="A13" s="16"/>
      <c r="B13" s="16"/>
      <c r="C13" s="16"/>
      <c r="D13" s="16"/>
      <c r="E13" s="16"/>
      <c r="F13" s="16"/>
      <c r="G13" s="16"/>
      <c r="H13" s="16"/>
    </row>
    <row r="14" spans="1:9" ht="12.75" customHeight="1">
      <c r="A14" s="16" t="s">
        <v>5</v>
      </c>
      <c r="B14" s="16"/>
      <c r="C14" s="16"/>
      <c r="D14" s="16"/>
      <c r="E14" s="16"/>
      <c r="F14" s="16"/>
      <c r="G14" s="16"/>
      <c r="H14" s="16"/>
    </row>
    <row r="15" spans="1:9" ht="12.75" customHeight="1">
      <c r="A15" s="25" t="s">
        <v>6</v>
      </c>
      <c r="B15" s="18">
        <v>695</v>
      </c>
      <c r="C15" s="18"/>
      <c r="D15" s="18">
        <v>630</v>
      </c>
      <c r="E15" s="16"/>
      <c r="F15" s="18">
        <v>2502</v>
      </c>
      <c r="G15" s="18"/>
      <c r="H15" s="18">
        <v>2358</v>
      </c>
    </row>
    <row r="16" spans="1:9" ht="12.75" customHeight="1">
      <c r="A16" s="25" t="s">
        <v>7</v>
      </c>
      <c r="B16" s="18">
        <v>102</v>
      </c>
      <c r="C16" s="18"/>
      <c r="D16" s="18">
        <v>102</v>
      </c>
      <c r="E16" s="16"/>
      <c r="F16" s="18">
        <v>495</v>
      </c>
      <c r="G16" s="18"/>
      <c r="H16" s="18">
        <v>404</v>
      </c>
    </row>
    <row r="17" spans="1:8" ht="12.75" customHeight="1">
      <c r="A17" s="25" t="s">
        <v>8</v>
      </c>
      <c r="B17" s="18">
        <v>387</v>
      </c>
      <c r="C17" s="18"/>
      <c r="D17" s="18">
        <v>385</v>
      </c>
      <c r="E17" s="16"/>
      <c r="F17" s="18">
        <v>1496</v>
      </c>
      <c r="G17" s="18"/>
      <c r="H17" s="18">
        <v>1460</v>
      </c>
    </row>
    <row r="18" spans="1:8" ht="12.75" customHeight="1">
      <c r="A18" s="26" t="s">
        <v>9</v>
      </c>
      <c r="B18" s="27">
        <f>SUM(B15:B17)</f>
        <v>1184</v>
      </c>
      <c r="C18" s="18"/>
      <c r="D18" s="27">
        <f>SUM(D15:D17)</f>
        <v>1117</v>
      </c>
      <c r="E18" s="16"/>
      <c r="F18" s="27">
        <f>SUM(F15:F17)</f>
        <v>4493</v>
      </c>
      <c r="G18" s="18"/>
      <c r="H18" s="27">
        <f>SUM(H15:H17)</f>
        <v>4222</v>
      </c>
    </row>
    <row r="19" spans="1:8" ht="12.75" customHeight="1">
      <c r="A19" s="16"/>
      <c r="B19" s="16"/>
      <c r="C19" s="16"/>
      <c r="D19" s="16"/>
      <c r="E19" s="16"/>
      <c r="F19" s="16"/>
      <c r="G19" s="16"/>
      <c r="H19" s="16"/>
    </row>
    <row r="20" spans="1:8" ht="12.75" customHeight="1">
      <c r="A20" s="16" t="s">
        <v>10</v>
      </c>
      <c r="B20" s="18">
        <f>B12-B18</f>
        <v>299</v>
      </c>
      <c r="C20" s="18"/>
      <c r="D20" s="18">
        <f>D12-D18</f>
        <v>250</v>
      </c>
      <c r="E20" s="16"/>
      <c r="F20" s="18">
        <f>F12-F18</f>
        <v>846</v>
      </c>
      <c r="G20" s="18"/>
      <c r="H20" s="18">
        <f>H12-H18</f>
        <v>941</v>
      </c>
    </row>
    <row r="21" spans="1:8" ht="12.75" customHeight="1">
      <c r="A21" s="16"/>
      <c r="B21" s="18"/>
      <c r="C21" s="18"/>
      <c r="D21" s="18"/>
      <c r="E21" s="16"/>
      <c r="F21" s="18"/>
      <c r="G21" s="18"/>
      <c r="H21" s="18"/>
    </row>
    <row r="22" spans="1:8" ht="12.75" customHeight="1">
      <c r="A22" s="16" t="s">
        <v>11</v>
      </c>
      <c r="B22" s="18">
        <v>1</v>
      </c>
      <c r="C22" s="18"/>
      <c r="D22" s="18">
        <v>6</v>
      </c>
      <c r="E22" s="16"/>
      <c r="F22" s="18">
        <v>8</v>
      </c>
      <c r="G22" s="18"/>
      <c r="H22" s="18">
        <v>36</v>
      </c>
    </row>
    <row r="23" spans="1:8" ht="12.75" customHeight="1">
      <c r="A23" s="16" t="s">
        <v>12</v>
      </c>
      <c r="B23" s="18">
        <v>-19</v>
      </c>
      <c r="C23" s="18"/>
      <c r="D23" s="18">
        <v>-21</v>
      </c>
      <c r="E23" s="16"/>
      <c r="F23" s="18">
        <v>-78</v>
      </c>
      <c r="G23" s="18"/>
      <c r="H23" s="18">
        <v>-74</v>
      </c>
    </row>
    <row r="24" spans="1:8" ht="12.75" customHeight="1">
      <c r="A24" s="16" t="s">
        <v>13</v>
      </c>
      <c r="B24" s="28">
        <v>2</v>
      </c>
      <c r="C24" s="18"/>
      <c r="D24" s="28">
        <v>-4</v>
      </c>
      <c r="E24" s="16"/>
      <c r="F24" s="28">
        <v>66</v>
      </c>
      <c r="G24" s="18"/>
      <c r="H24" s="28">
        <v>16</v>
      </c>
    </row>
    <row r="25" spans="1:8" ht="12.75" customHeight="1">
      <c r="A25" s="16"/>
      <c r="B25" s="18"/>
      <c r="C25" s="18"/>
      <c r="D25" s="18"/>
      <c r="E25" s="16"/>
      <c r="F25" s="18"/>
      <c r="G25" s="18"/>
      <c r="H25" s="18"/>
    </row>
    <row r="26" spans="1:8" ht="12.75" customHeight="1">
      <c r="A26" s="16" t="s">
        <v>106</v>
      </c>
      <c r="B26" s="18">
        <f>SUM(B20:B24)</f>
        <v>283</v>
      </c>
      <c r="C26" s="18"/>
      <c r="D26" s="18">
        <f>SUM(D20:D24)</f>
        <v>231</v>
      </c>
      <c r="E26" s="16"/>
      <c r="F26" s="18">
        <f>SUM(F20:F24)</f>
        <v>842</v>
      </c>
      <c r="G26" s="18"/>
      <c r="H26" s="18">
        <f>SUM(H20:H24)</f>
        <v>919</v>
      </c>
    </row>
    <row r="27" spans="1:8" ht="12.75" customHeight="1">
      <c r="A27" s="16"/>
      <c r="B27" s="18"/>
      <c r="C27" s="18"/>
      <c r="D27" s="18"/>
      <c r="E27" s="16"/>
      <c r="F27" s="18"/>
      <c r="G27" s="18"/>
      <c r="H27" s="18"/>
    </row>
    <row r="28" spans="1:8" ht="12.75" customHeight="1">
      <c r="A28" s="16" t="s">
        <v>162</v>
      </c>
      <c r="B28" s="45">
        <v>61</v>
      </c>
      <c r="C28" s="45"/>
      <c r="D28" s="45">
        <v>37</v>
      </c>
      <c r="E28" s="16"/>
      <c r="F28" s="45">
        <v>123</v>
      </c>
      <c r="G28" s="45"/>
      <c r="H28" s="45">
        <v>-152</v>
      </c>
    </row>
    <row r="29" spans="1:8" ht="12.75" customHeight="1">
      <c r="A29" s="16"/>
      <c r="B29" s="18"/>
      <c r="C29" s="18"/>
      <c r="D29" s="18"/>
      <c r="E29" s="16"/>
      <c r="F29" s="18"/>
      <c r="G29" s="18"/>
      <c r="H29" s="18"/>
    </row>
    <row r="30" spans="1:8" ht="12.75" customHeight="1" thickBot="1">
      <c r="A30" s="16" t="s">
        <v>148</v>
      </c>
      <c r="B30" s="19">
        <f>B26-B28</f>
        <v>222</v>
      </c>
      <c r="C30" s="18"/>
      <c r="D30" s="19">
        <f>D26-D28</f>
        <v>194</v>
      </c>
      <c r="E30" s="16"/>
      <c r="F30" s="19">
        <f>F26-F28</f>
        <v>719</v>
      </c>
      <c r="G30" s="18"/>
      <c r="H30" s="19">
        <f>H26-H28</f>
        <v>1071</v>
      </c>
    </row>
    <row r="31" spans="1:8" ht="12.75" customHeight="1" thickTop="1">
      <c r="A31" s="16"/>
      <c r="B31" s="16"/>
      <c r="C31" s="16"/>
      <c r="D31" s="16"/>
      <c r="E31" s="16"/>
      <c r="F31" s="16"/>
      <c r="G31" s="16"/>
      <c r="H31" s="16"/>
    </row>
    <row r="32" spans="1:8" ht="12.75" customHeight="1">
      <c r="A32" s="16"/>
      <c r="B32" s="16"/>
      <c r="C32" s="16"/>
      <c r="D32" s="16"/>
      <c r="E32" s="16"/>
      <c r="F32" s="16"/>
      <c r="G32" s="16"/>
      <c r="H32" s="16"/>
    </row>
    <row r="33" spans="1:8" ht="12.75" customHeight="1">
      <c r="A33" s="16"/>
      <c r="B33" s="16"/>
      <c r="C33" s="16"/>
      <c r="D33" s="16"/>
      <c r="E33" s="16"/>
      <c r="F33" s="16"/>
      <c r="G33" s="16"/>
      <c r="H33" s="16"/>
    </row>
    <row r="34" spans="1:8" ht="12.75" customHeight="1">
      <c r="A34" s="55" t="s">
        <v>149</v>
      </c>
      <c r="B34" s="16"/>
      <c r="C34" s="16"/>
      <c r="D34" s="16"/>
      <c r="E34" s="16"/>
      <c r="F34" s="16"/>
      <c r="G34" s="16"/>
      <c r="H34" s="16"/>
    </row>
    <row r="35" spans="1:8" ht="12.75" customHeight="1">
      <c r="A35" s="56" t="s">
        <v>107</v>
      </c>
      <c r="B35" s="36">
        <f>B30/B39</f>
        <v>0.72077922077922074</v>
      </c>
      <c r="C35" s="16"/>
      <c r="D35" s="36">
        <f>D30/D39</f>
        <v>0.62783171521035597</v>
      </c>
      <c r="E35" s="16"/>
      <c r="F35" s="36">
        <f>F30/F39</f>
        <v>2.3268608414239482</v>
      </c>
      <c r="G35" s="16"/>
      <c r="H35" s="36">
        <f>H30/H39</f>
        <v>3.410828025477707</v>
      </c>
    </row>
    <row r="36" spans="1:8" ht="12.75" customHeight="1">
      <c r="A36" s="57" t="s">
        <v>108</v>
      </c>
      <c r="B36" s="36">
        <f>B30/B40</f>
        <v>0.7138263665594855</v>
      </c>
      <c r="C36" s="16"/>
      <c r="D36" s="36">
        <f>D30/D40</f>
        <v>0.61980830670926512</v>
      </c>
      <c r="E36" s="16"/>
      <c r="F36" s="36">
        <f>F30/F40</f>
        <v>2.3044871794871793</v>
      </c>
      <c r="G36" s="16"/>
      <c r="H36" s="36">
        <f>H30/H40</f>
        <v>3.3679245283018866</v>
      </c>
    </row>
    <row r="37" spans="1:8" ht="12.75" customHeight="1">
      <c r="A37" s="29"/>
      <c r="B37" s="30"/>
      <c r="C37" s="16"/>
      <c r="D37" s="30"/>
      <c r="E37" s="16"/>
      <c r="F37" s="30"/>
      <c r="G37" s="16"/>
      <c r="H37" s="30"/>
    </row>
    <row r="38" spans="1:8" ht="12.75" customHeight="1">
      <c r="A38" s="55" t="s">
        <v>150</v>
      </c>
      <c r="B38" s="16"/>
      <c r="C38" s="16"/>
      <c r="D38" s="16"/>
      <c r="E38" s="16"/>
      <c r="F38" s="16"/>
      <c r="G38" s="16"/>
      <c r="H38" s="16"/>
    </row>
    <row r="39" spans="1:8" ht="12.75" customHeight="1">
      <c r="A39" s="56" t="s">
        <v>107</v>
      </c>
      <c r="B39" s="18">
        <v>308</v>
      </c>
      <c r="C39" s="16"/>
      <c r="D39" s="18">
        <v>309</v>
      </c>
      <c r="E39" s="16"/>
      <c r="F39" s="18">
        <v>309</v>
      </c>
      <c r="G39" s="16"/>
      <c r="H39" s="18">
        <v>314</v>
      </c>
    </row>
    <row r="40" spans="1:8" ht="12.75" customHeight="1">
      <c r="A40" s="57" t="s">
        <v>108</v>
      </c>
      <c r="B40" s="18">
        <v>311</v>
      </c>
      <c r="C40" s="16"/>
      <c r="D40" s="18">
        <v>313</v>
      </c>
      <c r="E40" s="16"/>
      <c r="F40" s="18">
        <v>312</v>
      </c>
      <c r="G40" s="16"/>
      <c r="H40" s="18">
        <v>318</v>
      </c>
    </row>
    <row r="41" spans="1:8" ht="12.75" customHeight="1">
      <c r="A41" s="16"/>
      <c r="B41" s="16"/>
      <c r="C41" s="16"/>
      <c r="D41" s="16"/>
      <c r="E41" s="16"/>
      <c r="F41" s="16"/>
      <c r="G41" s="16"/>
      <c r="H41" s="16"/>
    </row>
    <row r="42" spans="1:8" ht="12.75" customHeight="1">
      <c r="A42" s="16"/>
      <c r="B42" s="31"/>
      <c r="C42" s="16"/>
      <c r="D42" s="31"/>
      <c r="E42" s="16"/>
      <c r="F42" s="31"/>
      <c r="G42" s="16"/>
      <c r="H42" s="31"/>
    </row>
    <row r="43" spans="1:8" ht="12.75" customHeight="1">
      <c r="A43" s="16"/>
      <c r="B43" s="16"/>
      <c r="C43" s="16"/>
      <c r="D43" s="16"/>
      <c r="E43" s="16"/>
    </row>
    <row r="44" spans="1:8" ht="12.75" customHeight="1">
      <c r="A44" s="54"/>
      <c r="B44" s="16"/>
      <c r="C44" s="16"/>
      <c r="D44" s="16"/>
      <c r="E44" s="16"/>
    </row>
    <row r="45" spans="1:8" ht="12.75" customHeight="1">
      <c r="A45" s="16"/>
      <c r="B45" s="16"/>
      <c r="C45" s="16"/>
      <c r="D45" s="16"/>
      <c r="E45" s="16"/>
    </row>
    <row r="46" spans="1:8" ht="12.75" customHeight="1">
      <c r="A46" s="97"/>
      <c r="B46" s="16"/>
      <c r="C46" s="16"/>
      <c r="D46" s="16"/>
      <c r="E46" s="16"/>
    </row>
    <row r="47" spans="1:8" ht="12.75" customHeight="1">
      <c r="A47" s="16"/>
      <c r="B47" s="16"/>
      <c r="C47" s="16"/>
      <c r="D47" s="16"/>
      <c r="E47" s="16"/>
    </row>
    <row r="48" spans="1:8" ht="12.75" customHeight="1">
      <c r="A48" s="108" t="s">
        <v>14</v>
      </c>
      <c r="B48" s="108"/>
      <c r="C48" s="108"/>
      <c r="D48" s="108"/>
      <c r="E48" s="108"/>
      <c r="F48" s="108"/>
      <c r="G48" s="108"/>
      <c r="H48" s="108"/>
    </row>
    <row r="51" spans="1:8" ht="15.75" customHeight="1">
      <c r="A51" s="110" t="s">
        <v>130</v>
      </c>
      <c r="B51" s="110"/>
      <c r="C51" s="110"/>
      <c r="D51" s="110"/>
      <c r="E51" s="110"/>
      <c r="F51" s="110"/>
      <c r="G51" s="110"/>
      <c r="H51" s="110"/>
    </row>
    <row r="54" spans="1:8" ht="15.75" customHeight="1">
      <c r="A54" s="105"/>
      <c r="B54" s="105"/>
      <c r="C54" s="105"/>
      <c r="D54" s="105"/>
      <c r="E54" s="105"/>
      <c r="F54" s="105"/>
    </row>
  </sheetData>
  <sheetProtection algorithmName="SHA-512" hashValue="nGmo2jihtYau/B12updlHUXZx/9wTlVefbmBAXKHAG2M6344mIsbM+ZSwmizezkc7cK8dpu1oEW9793UDkDhVg==" saltValue="7QbuQV/xbOAX6BDnado2kQ==" spinCount="100000" sheet="1" objects="1" scenarios="1"/>
  <mergeCells count="12">
    <mergeCell ref="A54:F54"/>
    <mergeCell ref="B9:D9"/>
    <mergeCell ref="A48:H48"/>
    <mergeCell ref="A1:I1"/>
    <mergeCell ref="A2:H2"/>
    <mergeCell ref="A3:H3"/>
    <mergeCell ref="A4:H4"/>
    <mergeCell ref="A51:H51"/>
    <mergeCell ref="A5:H5"/>
    <mergeCell ref="F8:H8"/>
    <mergeCell ref="F9:H9"/>
    <mergeCell ref="B8:D8"/>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2"/>
  <sheetViews>
    <sheetView zoomScale="80" zoomScaleNormal="80" workbookViewId="0">
      <selection sqref="A1:H1"/>
    </sheetView>
  </sheetViews>
  <sheetFormatPr defaultColWidth="9.1796875" defaultRowHeight="12.5"/>
  <cols>
    <col min="1" max="3" width="4" style="1" customWidth="1"/>
    <col min="4" max="4" width="59.81640625" style="1" customWidth="1"/>
    <col min="5" max="5" width="14.81640625" style="1" customWidth="1"/>
    <col min="6" max="6" width="2.54296875" style="1" customWidth="1"/>
    <col min="7" max="7" width="14.81640625" style="1" customWidth="1"/>
    <col min="8" max="8" width="3" style="1" customWidth="1"/>
    <col min="9" max="16384" width="9.1796875" style="1"/>
  </cols>
  <sheetData>
    <row r="1" spans="1:8" s="10" customFormat="1" ht="15.75" customHeight="1">
      <c r="A1" s="109" t="s">
        <v>0</v>
      </c>
      <c r="B1" s="109"/>
      <c r="C1" s="109"/>
      <c r="D1" s="109"/>
      <c r="E1" s="109"/>
      <c r="F1" s="109"/>
      <c r="G1" s="109"/>
      <c r="H1" s="109"/>
    </row>
    <row r="2" spans="1:8" s="10" customFormat="1" ht="15.75" customHeight="1">
      <c r="A2" s="109" t="s">
        <v>17</v>
      </c>
      <c r="B2" s="109"/>
      <c r="C2" s="109"/>
      <c r="D2" s="109"/>
      <c r="E2" s="109"/>
      <c r="F2" s="109"/>
      <c r="G2" s="109"/>
      <c r="H2" s="109"/>
    </row>
    <row r="3" spans="1:8" s="10" customFormat="1" ht="15.75" customHeight="1">
      <c r="A3" s="109" t="s">
        <v>18</v>
      </c>
      <c r="B3" s="109"/>
      <c r="C3" s="109"/>
      <c r="D3" s="109"/>
      <c r="E3" s="109"/>
      <c r="F3" s="109"/>
      <c r="G3" s="109"/>
      <c r="H3" s="109"/>
    </row>
    <row r="4" spans="1:8" s="10" customFormat="1" ht="15.75" customHeight="1">
      <c r="A4" s="109" t="s">
        <v>3</v>
      </c>
      <c r="B4" s="109"/>
      <c r="C4" s="109"/>
      <c r="D4" s="109"/>
      <c r="E4" s="109"/>
      <c r="F4" s="109"/>
      <c r="G4" s="109"/>
      <c r="H4" s="109"/>
    </row>
    <row r="5" spans="1:8" s="10" customFormat="1" ht="15.75" customHeight="1">
      <c r="A5" s="109" t="s">
        <v>4</v>
      </c>
      <c r="B5" s="109"/>
      <c r="C5" s="109"/>
      <c r="D5" s="109"/>
      <c r="E5" s="109"/>
      <c r="F5" s="109"/>
      <c r="G5" s="109"/>
      <c r="H5" s="109"/>
    </row>
    <row r="6" spans="1:8" ht="15.75" customHeight="1"/>
    <row r="7" spans="1:8" ht="15.75" customHeight="1"/>
    <row r="8" spans="1:8" ht="12.75" customHeight="1">
      <c r="E8" s="39" t="s">
        <v>19</v>
      </c>
      <c r="F8" s="2"/>
      <c r="G8" s="94" t="s">
        <v>19</v>
      </c>
      <c r="H8" s="94"/>
    </row>
    <row r="9" spans="1:8" ht="17.25" customHeight="1" thickBot="1">
      <c r="E9" s="62">
        <v>2020</v>
      </c>
      <c r="F9" s="2"/>
      <c r="G9" s="95">
        <v>2019</v>
      </c>
      <c r="H9" s="94"/>
    </row>
    <row r="10" spans="1:8" ht="12.75" customHeight="1">
      <c r="A10" s="1" t="s">
        <v>20</v>
      </c>
    </row>
    <row r="11" spans="1:8" ht="12.75" customHeight="1"/>
    <row r="12" spans="1:8" ht="12.75" customHeight="1">
      <c r="A12" s="1" t="s">
        <v>22</v>
      </c>
    </row>
    <row r="13" spans="1:8" ht="12.75" customHeight="1">
      <c r="B13" s="1" t="s">
        <v>23</v>
      </c>
      <c r="E13" s="4">
        <v>1441</v>
      </c>
      <c r="G13" s="4">
        <v>1382</v>
      </c>
    </row>
    <row r="14" spans="1:8" ht="12.75" customHeight="1">
      <c r="A14" s="16"/>
      <c r="B14" s="16" t="s">
        <v>24</v>
      </c>
      <c r="C14" s="16"/>
      <c r="D14" s="16"/>
      <c r="E14" s="18">
        <v>1038</v>
      </c>
      <c r="F14" s="16"/>
      <c r="G14" s="18">
        <v>930</v>
      </c>
      <c r="H14" s="16"/>
    </row>
    <row r="15" spans="1:8" ht="12.75" customHeight="1">
      <c r="A15" s="16"/>
      <c r="B15" s="16" t="s">
        <v>25</v>
      </c>
      <c r="C15" s="16"/>
      <c r="D15" s="16"/>
      <c r="E15" s="18">
        <v>720</v>
      </c>
      <c r="F15" s="16"/>
      <c r="G15" s="18">
        <v>679</v>
      </c>
      <c r="H15" s="16"/>
    </row>
    <row r="16" spans="1:8" ht="12.75" customHeight="1">
      <c r="A16" s="16"/>
      <c r="B16" s="16" t="s">
        <v>26</v>
      </c>
      <c r="C16" s="16"/>
      <c r="D16" s="16"/>
      <c r="E16" s="17">
        <v>216</v>
      </c>
      <c r="F16" s="16"/>
      <c r="G16" s="17">
        <v>198</v>
      </c>
      <c r="H16" s="16"/>
    </row>
    <row r="17" spans="1:8" ht="12.75" customHeight="1">
      <c r="A17" s="16"/>
      <c r="B17" s="16"/>
      <c r="C17" s="16" t="s">
        <v>27</v>
      </c>
      <c r="D17" s="16"/>
      <c r="E17" s="33">
        <f>SUM(E13:E16)</f>
        <v>3415</v>
      </c>
      <c r="F17" s="16"/>
      <c r="G17" s="33">
        <f>SUM(G13:G16)</f>
        <v>3189</v>
      </c>
      <c r="H17" s="16"/>
    </row>
    <row r="18" spans="1:8" ht="12.75" customHeight="1">
      <c r="A18" s="16"/>
      <c r="B18" s="16"/>
      <c r="C18" s="16"/>
      <c r="D18" s="16"/>
      <c r="E18" s="18"/>
      <c r="F18" s="16"/>
      <c r="G18" s="18"/>
      <c r="H18" s="16"/>
    </row>
    <row r="19" spans="1:8" ht="12.75" customHeight="1">
      <c r="A19" s="16" t="s">
        <v>28</v>
      </c>
      <c r="B19" s="16"/>
      <c r="C19" s="16"/>
      <c r="D19" s="16"/>
      <c r="E19" s="18">
        <v>845</v>
      </c>
      <c r="F19" s="16"/>
      <c r="G19" s="18">
        <v>850</v>
      </c>
      <c r="H19" s="16"/>
    </row>
    <row r="20" spans="1:8" ht="12.75" customHeight="1">
      <c r="A20" s="16" t="s">
        <v>128</v>
      </c>
      <c r="B20" s="16"/>
      <c r="C20" s="16"/>
      <c r="D20" s="16"/>
      <c r="E20" s="18">
        <f>3602+831</f>
        <v>4433</v>
      </c>
      <c r="F20" s="16"/>
      <c r="G20" s="18">
        <f>3593+1107</f>
        <v>4700</v>
      </c>
      <c r="H20" s="16"/>
    </row>
    <row r="21" spans="1:8" ht="12.75" customHeight="1">
      <c r="A21" s="16" t="s">
        <v>29</v>
      </c>
      <c r="B21" s="16"/>
      <c r="C21" s="16"/>
      <c r="D21" s="16"/>
      <c r="E21" s="18">
        <v>158</v>
      </c>
      <c r="F21" s="16"/>
      <c r="G21" s="18">
        <v>102</v>
      </c>
      <c r="H21" s="16"/>
    </row>
    <row r="22" spans="1:8" ht="12.75" customHeight="1">
      <c r="A22" s="16" t="s">
        <v>30</v>
      </c>
      <c r="B22" s="16"/>
      <c r="C22" s="16"/>
      <c r="D22" s="16"/>
      <c r="E22" s="17">
        <v>776</v>
      </c>
      <c r="F22" s="16"/>
      <c r="G22" s="17">
        <v>611</v>
      </c>
      <c r="H22" s="16"/>
    </row>
    <row r="23" spans="1:8" ht="12.75" customHeight="1" thickBot="1">
      <c r="A23" s="16"/>
      <c r="B23" s="16"/>
      <c r="C23" s="16" t="s">
        <v>31</v>
      </c>
      <c r="D23" s="16"/>
      <c r="E23" s="19">
        <f>SUM(E17:E22)</f>
        <v>9627</v>
      </c>
      <c r="F23" s="16"/>
      <c r="G23" s="19">
        <f>SUM(G17:G22)</f>
        <v>9452</v>
      </c>
      <c r="H23" s="16"/>
    </row>
    <row r="24" spans="1:8" ht="12.75" customHeight="1" thickTop="1">
      <c r="A24" s="16"/>
      <c r="B24" s="16"/>
      <c r="C24" s="16"/>
      <c r="D24" s="16"/>
      <c r="E24" s="16"/>
      <c r="F24" s="16"/>
      <c r="G24" s="16"/>
      <c r="H24" s="16"/>
    </row>
    <row r="25" spans="1:8" ht="12.75" customHeight="1">
      <c r="A25" s="16" t="s">
        <v>21</v>
      </c>
      <c r="B25" s="16"/>
      <c r="C25" s="16"/>
      <c r="D25" s="16"/>
      <c r="E25" s="16"/>
      <c r="F25" s="16"/>
      <c r="G25" s="16"/>
      <c r="H25" s="16"/>
    </row>
    <row r="26" spans="1:8" ht="12.75" customHeight="1">
      <c r="A26" s="16"/>
      <c r="B26" s="16"/>
      <c r="C26" s="16"/>
      <c r="D26" s="16"/>
      <c r="E26" s="16"/>
      <c r="F26" s="16"/>
      <c r="G26" s="16"/>
      <c r="H26" s="16"/>
    </row>
    <row r="27" spans="1:8" ht="12.75" customHeight="1">
      <c r="A27" s="16" t="s">
        <v>32</v>
      </c>
      <c r="B27" s="16"/>
      <c r="C27" s="16"/>
      <c r="D27" s="16"/>
      <c r="E27" s="16"/>
      <c r="F27" s="16"/>
      <c r="G27" s="16"/>
      <c r="H27" s="16"/>
    </row>
    <row r="28" spans="1:8" ht="12.75" customHeight="1">
      <c r="A28" s="16"/>
      <c r="B28" s="16" t="s">
        <v>43</v>
      </c>
      <c r="C28" s="16"/>
      <c r="D28" s="16"/>
      <c r="E28" s="15">
        <v>354</v>
      </c>
      <c r="F28" s="16"/>
      <c r="G28" s="15">
        <v>354</v>
      </c>
      <c r="H28" s="16"/>
    </row>
    <row r="29" spans="1:8" ht="12.75" customHeight="1">
      <c r="A29" s="16"/>
      <c r="B29" s="16" t="s">
        <v>44</v>
      </c>
      <c r="C29" s="16"/>
      <c r="D29" s="16"/>
      <c r="E29" s="18">
        <v>367</v>
      </c>
      <c r="F29" s="16"/>
      <c r="G29" s="18">
        <v>334</v>
      </c>
      <c r="H29" s="16"/>
    </row>
    <row r="30" spans="1:8" ht="12.75" customHeight="1">
      <c r="A30" s="16"/>
      <c r="B30" s="16" t="s">
        <v>33</v>
      </c>
      <c r="C30" s="16"/>
      <c r="D30" s="16"/>
      <c r="E30" s="18">
        <v>386</v>
      </c>
      <c r="F30" s="16"/>
      <c r="G30" s="18">
        <v>336</v>
      </c>
      <c r="H30" s="16"/>
    </row>
    <row r="31" spans="1:8" ht="12.75" customHeight="1">
      <c r="A31" s="16"/>
      <c r="B31" s="16" t="s">
        <v>161</v>
      </c>
      <c r="C31" s="16"/>
      <c r="D31" s="16"/>
      <c r="E31" s="18">
        <v>75</v>
      </c>
      <c r="F31" s="16"/>
      <c r="G31" s="18">
        <v>616</v>
      </c>
      <c r="H31" s="16"/>
    </row>
    <row r="32" spans="1:8" ht="12.75" customHeight="1">
      <c r="A32" s="16"/>
      <c r="B32" s="16" t="s">
        <v>34</v>
      </c>
      <c r="C32" s="16"/>
      <c r="D32" s="16"/>
      <c r="E32" s="17">
        <v>285</v>
      </c>
      <c r="F32" s="16"/>
      <c r="G32" s="17">
        <v>440</v>
      </c>
      <c r="H32" s="16"/>
    </row>
    <row r="33" spans="1:8" ht="12.75" customHeight="1">
      <c r="A33" s="16"/>
      <c r="B33" s="16"/>
      <c r="C33" s="16" t="s">
        <v>35</v>
      </c>
      <c r="D33" s="16"/>
      <c r="E33" s="33">
        <f>SUM(E28:E32)</f>
        <v>1467</v>
      </c>
      <c r="F33" s="16"/>
      <c r="G33" s="33">
        <f>SUM(G28:G32)</f>
        <v>2080</v>
      </c>
      <c r="H33" s="16"/>
    </row>
    <row r="34" spans="1:8" ht="12.75" customHeight="1">
      <c r="A34" s="16"/>
      <c r="B34" s="16"/>
      <c r="C34" s="16"/>
      <c r="D34" s="16"/>
      <c r="E34" s="18"/>
      <c r="F34" s="16"/>
      <c r="G34" s="18"/>
      <c r="H34" s="16"/>
    </row>
    <row r="35" spans="1:8" ht="12.75" customHeight="1">
      <c r="A35" s="16" t="s">
        <v>36</v>
      </c>
      <c r="B35" s="16"/>
      <c r="C35" s="16"/>
      <c r="D35" s="16"/>
      <c r="E35" s="18">
        <v>2284</v>
      </c>
      <c r="F35" s="16"/>
      <c r="G35" s="18">
        <v>1791</v>
      </c>
      <c r="H35" s="16"/>
    </row>
    <row r="36" spans="1:8" ht="12.75" customHeight="1">
      <c r="A36" s="16" t="s">
        <v>37</v>
      </c>
      <c r="B36" s="16"/>
      <c r="C36" s="16"/>
      <c r="D36" s="16"/>
      <c r="E36" s="18">
        <v>389</v>
      </c>
      <c r="F36" s="16"/>
      <c r="G36" s="18">
        <v>360</v>
      </c>
      <c r="H36" s="16"/>
    </row>
    <row r="37" spans="1:8" ht="12.75" customHeight="1">
      <c r="A37" s="16" t="s">
        <v>38</v>
      </c>
      <c r="B37" s="16"/>
      <c r="C37" s="16"/>
      <c r="D37" s="16"/>
      <c r="E37" s="17">
        <v>614</v>
      </c>
      <c r="F37" s="16"/>
      <c r="G37" s="17">
        <v>473</v>
      </c>
      <c r="H37" s="16"/>
    </row>
    <row r="38" spans="1:8" ht="12.75" customHeight="1">
      <c r="A38" s="16"/>
      <c r="B38" s="16"/>
      <c r="C38" s="16" t="s">
        <v>39</v>
      </c>
      <c r="D38" s="16"/>
      <c r="E38" s="27">
        <f>SUM(E33:E37)</f>
        <v>4754</v>
      </c>
      <c r="F38" s="16"/>
      <c r="G38" s="27">
        <f>SUM(G33:G37)</f>
        <v>4704</v>
      </c>
      <c r="H38" s="16"/>
    </row>
    <row r="39" spans="1:8" ht="12.75" customHeight="1">
      <c r="A39" s="16"/>
      <c r="B39" s="16"/>
      <c r="C39" s="16"/>
      <c r="D39" s="16"/>
      <c r="E39" s="16"/>
      <c r="F39" s="16"/>
      <c r="G39" s="16"/>
      <c r="H39" s="16"/>
    </row>
    <row r="40" spans="1:8" ht="12.75" customHeight="1">
      <c r="A40" s="16" t="s">
        <v>40</v>
      </c>
      <c r="B40" s="16"/>
      <c r="C40" s="16"/>
      <c r="D40" s="16"/>
      <c r="E40" s="16"/>
      <c r="F40" s="16"/>
      <c r="G40" s="16"/>
      <c r="H40" s="16"/>
    </row>
    <row r="41" spans="1:8" ht="12.75" customHeight="1">
      <c r="A41" s="16"/>
      <c r="B41" s="16" t="s">
        <v>41</v>
      </c>
      <c r="C41" s="16"/>
      <c r="D41" s="16"/>
      <c r="E41" s="16"/>
      <c r="F41" s="16"/>
      <c r="G41" s="16"/>
      <c r="H41" s="16"/>
    </row>
    <row r="42" spans="1:8" ht="12.75" customHeight="1">
      <c r="A42" s="16"/>
      <c r="B42" s="16" t="s">
        <v>42</v>
      </c>
      <c r="C42" s="16"/>
      <c r="D42" s="16"/>
      <c r="E42" s="16"/>
      <c r="F42" s="16"/>
      <c r="G42" s="16"/>
      <c r="H42" s="16"/>
    </row>
    <row r="43" spans="1:8" ht="12.75" customHeight="1">
      <c r="A43" s="16"/>
      <c r="B43" s="16"/>
      <c r="C43" s="16" t="s">
        <v>83</v>
      </c>
      <c r="D43" s="16"/>
      <c r="E43" s="53" t="s">
        <v>113</v>
      </c>
      <c r="F43" s="16"/>
      <c r="G43" s="53" t="s">
        <v>113</v>
      </c>
      <c r="H43" s="16"/>
    </row>
    <row r="44" spans="1:8" ht="12.75" customHeight="1">
      <c r="A44" s="16"/>
      <c r="B44" s="16" t="s">
        <v>46</v>
      </c>
      <c r="C44" s="16"/>
      <c r="D44" s="16"/>
      <c r="E44" s="16"/>
      <c r="F44" s="16"/>
      <c r="G44" s="16"/>
      <c r="H44" s="16"/>
    </row>
    <row r="45" spans="1:8" ht="12.75" customHeight="1">
      <c r="A45" s="16"/>
      <c r="B45" s="16"/>
      <c r="C45" s="16" t="s">
        <v>185</v>
      </c>
      <c r="D45" s="16"/>
      <c r="E45" s="16"/>
      <c r="F45" s="16"/>
      <c r="G45" s="16"/>
      <c r="H45" s="16"/>
    </row>
    <row r="46" spans="1:8" ht="12.75" customHeight="1">
      <c r="A46" s="16"/>
      <c r="B46" s="16"/>
      <c r="C46" s="16" t="s">
        <v>179</v>
      </c>
      <c r="D46" s="16"/>
      <c r="E46" s="18">
        <v>3</v>
      </c>
      <c r="F46" s="16"/>
      <c r="G46" s="18">
        <v>3</v>
      </c>
      <c r="H46" s="16"/>
    </row>
    <row r="47" spans="1:8" ht="12.75" customHeight="1">
      <c r="A47" s="16"/>
      <c r="B47" s="16" t="s">
        <v>47</v>
      </c>
      <c r="C47" s="16"/>
      <c r="D47" s="16"/>
      <c r="E47" s="18">
        <v>5311</v>
      </c>
      <c r="F47" s="16"/>
      <c r="G47" s="18">
        <v>5277</v>
      </c>
      <c r="H47" s="16"/>
    </row>
    <row r="48" spans="1:8" ht="12.75" customHeight="1">
      <c r="A48" s="16"/>
      <c r="B48" s="16" t="s">
        <v>183</v>
      </c>
      <c r="C48" s="16"/>
      <c r="D48" s="16"/>
      <c r="E48" s="18">
        <v>81</v>
      </c>
      <c r="F48" s="16"/>
      <c r="G48" s="18">
        <v>-18</v>
      </c>
      <c r="H48" s="16"/>
    </row>
    <row r="49" spans="1:8" ht="12.75" customHeight="1">
      <c r="A49" s="16"/>
      <c r="B49" s="16" t="s">
        <v>88</v>
      </c>
      <c r="C49" s="16"/>
      <c r="D49" s="16"/>
      <c r="E49" s="18">
        <v>-522</v>
      </c>
      <c r="F49" s="16"/>
      <c r="G49" s="18">
        <v>-514</v>
      </c>
      <c r="H49" s="16"/>
    </row>
    <row r="50" spans="1:8" ht="12.75" customHeight="1">
      <c r="A50" s="16"/>
      <c r="B50" s="16"/>
      <c r="C50" s="16" t="s">
        <v>48</v>
      </c>
      <c r="D50" s="16"/>
      <c r="E50" s="33">
        <f>SUM(E43:E49)</f>
        <v>4873</v>
      </c>
      <c r="F50" s="16"/>
      <c r="G50" s="33">
        <f>SUM(G43:G49)</f>
        <v>4748</v>
      </c>
      <c r="H50" s="16"/>
    </row>
    <row r="51" spans="1:8" ht="12.75" customHeight="1" thickBot="1">
      <c r="A51" s="16"/>
      <c r="B51" s="16"/>
      <c r="C51" s="16"/>
      <c r="D51" s="16" t="s">
        <v>49</v>
      </c>
      <c r="E51" s="19">
        <f>E38+E50</f>
        <v>9627</v>
      </c>
      <c r="F51" s="16"/>
      <c r="G51" s="19">
        <f>G38+G50</f>
        <v>9452</v>
      </c>
      <c r="H51" s="16"/>
    </row>
    <row r="52" spans="1:8" ht="12.75" customHeight="1" thickTop="1">
      <c r="A52" s="16"/>
      <c r="B52" s="16"/>
      <c r="C52" s="16"/>
      <c r="D52" s="16"/>
      <c r="E52" s="16"/>
      <c r="F52" s="16"/>
      <c r="G52" s="16"/>
      <c r="H52" s="16"/>
    </row>
    <row r="53" spans="1:8" ht="12.75" customHeight="1">
      <c r="A53" s="16"/>
      <c r="B53" s="16"/>
      <c r="C53" s="16"/>
      <c r="D53" s="16"/>
      <c r="E53" s="16"/>
      <c r="F53" s="16"/>
      <c r="G53" s="16"/>
      <c r="H53" s="16"/>
    </row>
    <row r="54" spans="1:8" ht="12.75" customHeight="1">
      <c r="A54" s="16"/>
      <c r="B54" s="16"/>
      <c r="C54" s="16"/>
      <c r="D54" s="16"/>
      <c r="E54" s="16"/>
      <c r="F54" s="16"/>
      <c r="G54" s="16"/>
      <c r="H54" s="16"/>
    </row>
    <row r="55" spans="1:8" ht="12.75" customHeight="1">
      <c r="A55" s="16" t="s">
        <v>82</v>
      </c>
      <c r="B55" s="16"/>
      <c r="C55" s="16"/>
      <c r="D55" s="16"/>
      <c r="E55" s="16"/>
      <c r="F55" s="16"/>
      <c r="G55" s="16"/>
      <c r="H55" s="16"/>
    </row>
    <row r="56" spans="1:8" ht="12.75" customHeight="1">
      <c r="A56" s="16"/>
      <c r="B56" s="16"/>
      <c r="C56" s="16"/>
      <c r="D56" s="16"/>
      <c r="E56" s="16"/>
      <c r="F56" s="16"/>
      <c r="G56" s="16"/>
      <c r="H56" s="16"/>
    </row>
    <row r="57" spans="1:8" ht="12.75" customHeight="1">
      <c r="A57" s="16"/>
      <c r="B57" s="16"/>
      <c r="C57" s="16"/>
      <c r="D57" s="16"/>
      <c r="E57" s="16"/>
      <c r="F57" s="16"/>
      <c r="G57" s="16"/>
      <c r="H57" s="16"/>
    </row>
    <row r="58" spans="1:8" ht="12.75" customHeight="1">
      <c r="A58" s="112" t="s">
        <v>131</v>
      </c>
      <c r="B58" s="112"/>
      <c r="C58" s="112"/>
      <c r="D58" s="112"/>
      <c r="E58" s="112"/>
      <c r="F58" s="112"/>
      <c r="G58" s="112"/>
      <c r="H58" s="66"/>
    </row>
    <row r="59" spans="1:8" ht="12.75" customHeight="1">
      <c r="A59" s="16"/>
      <c r="B59" s="16"/>
      <c r="C59" s="16"/>
      <c r="D59" s="16"/>
      <c r="E59" s="16"/>
      <c r="F59" s="16"/>
      <c r="G59" s="16"/>
      <c r="H59" s="16"/>
    </row>
    <row r="60" spans="1:8" ht="12.75" customHeight="1">
      <c r="A60" s="16"/>
      <c r="B60" s="16"/>
      <c r="C60" s="16"/>
      <c r="D60" s="16"/>
      <c r="E60" s="16"/>
      <c r="F60" s="16"/>
      <c r="G60" s="16"/>
      <c r="H60" s="16"/>
    </row>
    <row r="61" spans="1:8" ht="12.75" customHeight="1">
      <c r="A61" s="16"/>
      <c r="B61" s="16"/>
      <c r="C61" s="16"/>
      <c r="D61" s="16"/>
      <c r="E61" s="16"/>
      <c r="F61" s="16"/>
      <c r="G61" s="16"/>
      <c r="H61" s="16"/>
    </row>
    <row r="62" spans="1:8" ht="12.75" customHeight="1">
      <c r="A62" s="16"/>
      <c r="B62" s="16"/>
      <c r="C62" s="16"/>
      <c r="D62" s="16"/>
      <c r="E62" s="16"/>
      <c r="F62" s="16"/>
      <c r="G62" s="16"/>
      <c r="H62" s="16"/>
    </row>
    <row r="63" spans="1:8" ht="12.75" customHeight="1">
      <c r="A63" s="16"/>
      <c r="B63" s="16"/>
      <c r="C63" s="16"/>
      <c r="D63" s="16"/>
      <c r="E63" s="16"/>
      <c r="F63" s="16"/>
      <c r="G63" s="16"/>
      <c r="H63" s="16"/>
    </row>
    <row r="64" spans="1:8" ht="12.75" customHeight="1">
      <c r="A64" s="16"/>
      <c r="B64" s="16"/>
      <c r="C64" s="16"/>
      <c r="D64" s="16"/>
      <c r="E64" s="16"/>
      <c r="F64" s="16"/>
      <c r="G64" s="16"/>
      <c r="H64" s="16"/>
    </row>
    <row r="65" spans="1:8" ht="12.75" customHeight="1">
      <c r="A65" s="16"/>
      <c r="B65" s="16"/>
      <c r="C65" s="16"/>
      <c r="D65" s="16"/>
      <c r="E65" s="16"/>
      <c r="F65" s="16"/>
      <c r="G65" s="16"/>
      <c r="H65" s="16"/>
    </row>
    <row r="66" spans="1:8" ht="12.75" customHeight="1">
      <c r="A66" s="16"/>
      <c r="B66" s="16"/>
      <c r="C66" s="16"/>
      <c r="D66" s="16"/>
      <c r="E66" s="16"/>
      <c r="F66" s="16"/>
      <c r="G66" s="16"/>
      <c r="H66" s="16"/>
    </row>
    <row r="67" spans="1:8" ht="12.75" customHeight="1">
      <c r="A67" s="16"/>
      <c r="B67" s="16"/>
      <c r="C67" s="16"/>
      <c r="D67" s="16"/>
      <c r="E67" s="16"/>
      <c r="F67" s="16"/>
      <c r="G67" s="16"/>
      <c r="H67" s="16"/>
    </row>
    <row r="68" spans="1:8" ht="12.75" customHeight="1">
      <c r="A68" s="16"/>
      <c r="B68" s="16"/>
      <c r="C68" s="16"/>
      <c r="D68" s="16"/>
      <c r="E68" s="16"/>
      <c r="F68" s="16"/>
      <c r="G68" s="16"/>
      <c r="H68" s="16"/>
    </row>
    <row r="69" spans="1:8" ht="12.75" customHeight="1">
      <c r="A69" s="16"/>
      <c r="B69" s="16"/>
      <c r="C69" s="16"/>
      <c r="D69" s="16"/>
      <c r="E69" s="16"/>
      <c r="F69" s="16"/>
      <c r="G69" s="16"/>
      <c r="H69" s="16"/>
    </row>
    <row r="70" spans="1:8" ht="12.75" customHeight="1">
      <c r="A70" s="16"/>
      <c r="B70" s="16"/>
      <c r="C70" s="16"/>
      <c r="D70" s="16"/>
      <c r="E70" s="16"/>
      <c r="F70" s="16"/>
      <c r="G70" s="16"/>
      <c r="H70" s="16"/>
    </row>
    <row r="71" spans="1:8" ht="12.75" customHeight="1">
      <c r="A71" s="16"/>
      <c r="B71" s="16"/>
      <c r="C71" s="16"/>
      <c r="D71" s="16"/>
      <c r="E71" s="16"/>
      <c r="F71" s="16"/>
      <c r="G71" s="16"/>
      <c r="H71" s="16"/>
    </row>
    <row r="72" spans="1:8" ht="12.75" customHeight="1">
      <c r="A72" s="16"/>
      <c r="B72" s="16"/>
      <c r="C72" s="16"/>
      <c r="D72" s="16"/>
      <c r="E72" s="16"/>
      <c r="F72" s="16"/>
      <c r="G72" s="16"/>
      <c r="H72" s="16"/>
    </row>
    <row r="73" spans="1:8" ht="12.75" customHeight="1">
      <c r="A73" s="16"/>
      <c r="B73" s="16"/>
      <c r="C73" s="16"/>
      <c r="D73" s="16"/>
      <c r="E73" s="16"/>
      <c r="F73" s="16"/>
      <c r="G73" s="16"/>
      <c r="H73" s="16"/>
    </row>
    <row r="74" spans="1:8" ht="12.75" customHeight="1">
      <c r="A74" s="16"/>
      <c r="B74" s="16"/>
      <c r="C74" s="16"/>
      <c r="D74" s="16"/>
      <c r="E74" s="16"/>
      <c r="F74" s="16"/>
      <c r="G74" s="16"/>
      <c r="H74" s="16"/>
    </row>
    <row r="75" spans="1:8" ht="12.75" customHeight="1"/>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zlykACpwjC+GlPXz3ws3z/4BmRgUBynnTqTp5+xVzBbQ+XV0m9jdjqLnrwUooeemkDVjTtwwz/bQoQvoxR4iLA==" saltValue="OCX0Qiir1/uTFHemBPfSSg==" spinCount="100000" sheet="1" objects="1" scenarios="1"/>
  <mergeCells count="6">
    <mergeCell ref="A58:G58"/>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81"/>
  <sheetViews>
    <sheetView zoomScale="80" zoomScaleNormal="80" workbookViewId="0">
      <selection sqref="A1:H1"/>
    </sheetView>
  </sheetViews>
  <sheetFormatPr defaultColWidth="9.1796875" defaultRowHeight="13.5" customHeight="1"/>
  <cols>
    <col min="1" max="3" width="3.7265625" style="1" customWidth="1"/>
    <col min="4" max="4" width="68.54296875" style="1" customWidth="1"/>
    <col min="5" max="5" width="2.54296875" style="1" customWidth="1"/>
    <col min="6" max="6" width="15" style="1" customWidth="1"/>
    <col min="7" max="7" width="2.54296875" style="1" customWidth="1"/>
    <col min="8" max="8" width="15" style="1" customWidth="1"/>
    <col min="9" max="16384" width="9.1796875" style="1"/>
  </cols>
  <sheetData>
    <row r="1" spans="1:8" s="10" customFormat="1" ht="15.75" customHeight="1">
      <c r="A1" s="113" t="s">
        <v>0</v>
      </c>
      <c r="B1" s="113"/>
      <c r="C1" s="113"/>
      <c r="D1" s="113"/>
      <c r="E1" s="113"/>
      <c r="F1" s="113"/>
      <c r="G1" s="113"/>
      <c r="H1" s="113"/>
    </row>
    <row r="2" spans="1:8" s="10" customFormat="1" ht="15.5">
      <c r="A2" s="109" t="s">
        <v>51</v>
      </c>
      <c r="B2" s="109"/>
      <c r="C2" s="109"/>
      <c r="D2" s="109"/>
      <c r="E2" s="109"/>
      <c r="F2" s="109"/>
      <c r="G2" s="109"/>
      <c r="H2" s="109"/>
    </row>
    <row r="3" spans="1:8" s="10" customFormat="1" ht="15.5">
      <c r="A3" s="109" t="s">
        <v>16</v>
      </c>
      <c r="B3" s="109"/>
      <c r="C3" s="109"/>
      <c r="D3" s="109"/>
      <c r="E3" s="109"/>
      <c r="F3" s="109"/>
      <c r="G3" s="109"/>
      <c r="H3" s="109"/>
    </row>
    <row r="4" spans="1:8" s="10" customFormat="1" ht="15.5">
      <c r="A4" s="109" t="s">
        <v>3</v>
      </c>
      <c r="B4" s="109"/>
      <c r="C4" s="109"/>
      <c r="D4" s="109"/>
      <c r="E4" s="109"/>
      <c r="F4" s="109"/>
      <c r="G4" s="109"/>
      <c r="H4" s="109"/>
    </row>
    <row r="5" spans="1:8" s="10" customFormat="1" ht="15.5">
      <c r="A5" s="109" t="s">
        <v>4</v>
      </c>
      <c r="B5" s="109"/>
      <c r="C5" s="109"/>
      <c r="D5" s="109"/>
      <c r="E5" s="109"/>
      <c r="F5" s="109"/>
      <c r="G5" s="109"/>
      <c r="H5" s="109"/>
    </row>
    <row r="6" spans="1:8" ht="15.75" customHeight="1"/>
    <row r="7" spans="1:8" ht="15.75" customHeight="1"/>
    <row r="8" spans="1:8" ht="13.5" customHeight="1">
      <c r="F8" s="114" t="s">
        <v>153</v>
      </c>
      <c r="G8" s="114"/>
      <c r="H8" s="114"/>
    </row>
    <row r="9" spans="1:8" ht="13.5" customHeight="1">
      <c r="F9" s="82" t="s">
        <v>19</v>
      </c>
      <c r="G9" s="69"/>
      <c r="H9" s="101" t="s">
        <v>19</v>
      </c>
    </row>
    <row r="10" spans="1:8" ht="15.75" customHeight="1" thickBot="1">
      <c r="F10" s="71">
        <v>2020</v>
      </c>
      <c r="G10" s="69"/>
      <c r="H10" s="102">
        <v>2019</v>
      </c>
    </row>
    <row r="11" spans="1:8" ht="13.5" customHeight="1">
      <c r="A11" s="1" t="s">
        <v>84</v>
      </c>
      <c r="F11" s="68"/>
      <c r="G11" s="68"/>
      <c r="H11" s="100"/>
    </row>
    <row r="12" spans="1:8" ht="13.5" customHeight="1">
      <c r="B12" s="1" t="s">
        <v>152</v>
      </c>
      <c r="F12" s="15">
        <v>719</v>
      </c>
      <c r="G12" s="15"/>
      <c r="H12" s="15">
        <v>1071</v>
      </c>
    </row>
    <row r="13" spans="1:8" ht="13.5" customHeight="1">
      <c r="F13" s="16"/>
      <c r="G13" s="16"/>
      <c r="H13" s="16"/>
    </row>
    <row r="14" spans="1:8" ht="13.5" customHeight="1">
      <c r="A14" s="1" t="s">
        <v>182</v>
      </c>
      <c r="F14" s="16"/>
      <c r="G14" s="16"/>
      <c r="H14" s="16"/>
    </row>
    <row r="15" spans="1:8" ht="13.5" customHeight="1">
      <c r="B15" s="1" t="s">
        <v>52</v>
      </c>
      <c r="F15" s="18">
        <v>308</v>
      </c>
      <c r="G15" s="18"/>
      <c r="H15" s="18">
        <v>238</v>
      </c>
    </row>
    <row r="16" spans="1:8" ht="13.5" customHeight="1">
      <c r="B16" s="1" t="s">
        <v>53</v>
      </c>
      <c r="F16" s="18">
        <v>83</v>
      </c>
      <c r="G16" s="18"/>
      <c r="H16" s="18">
        <v>72</v>
      </c>
    </row>
    <row r="17" spans="1:8" ht="13.5" customHeight="1">
      <c r="B17" s="1" t="s">
        <v>85</v>
      </c>
      <c r="F17" s="18">
        <v>28</v>
      </c>
      <c r="G17" s="18"/>
      <c r="H17" s="18">
        <v>19</v>
      </c>
    </row>
    <row r="18" spans="1:8" ht="13.5" customHeight="1">
      <c r="B18" s="1" t="s">
        <v>181</v>
      </c>
      <c r="F18" s="18">
        <v>99</v>
      </c>
      <c r="G18" s="18"/>
      <c r="H18" s="98" t="s">
        <v>147</v>
      </c>
    </row>
    <row r="19" spans="1:8" ht="13.5" customHeight="1">
      <c r="B19" s="1" t="s">
        <v>193</v>
      </c>
      <c r="F19" s="18">
        <v>-28</v>
      </c>
      <c r="G19" s="18"/>
      <c r="H19" s="32">
        <v>-1</v>
      </c>
    </row>
    <row r="20" spans="1:8" ht="13.5" customHeight="1">
      <c r="B20" s="1" t="s">
        <v>159</v>
      </c>
      <c r="F20" s="98" t="s">
        <v>147</v>
      </c>
      <c r="G20" s="18"/>
      <c r="H20" s="18">
        <v>9</v>
      </c>
    </row>
    <row r="21" spans="1:8" ht="13.5" customHeight="1">
      <c r="B21" s="1" t="s">
        <v>198</v>
      </c>
      <c r="F21" s="18">
        <v>8</v>
      </c>
      <c r="G21" s="18"/>
      <c r="H21" s="18">
        <v>7</v>
      </c>
    </row>
    <row r="22" spans="1:8" ht="13.5" customHeight="1">
      <c r="B22" s="1" t="s">
        <v>54</v>
      </c>
      <c r="F22" s="18"/>
      <c r="G22" s="18"/>
      <c r="H22" s="18"/>
    </row>
    <row r="23" spans="1:8" ht="13.5" customHeight="1">
      <c r="C23" s="1" t="s">
        <v>24</v>
      </c>
      <c r="F23" s="32">
        <v>-107</v>
      </c>
      <c r="G23" s="18"/>
      <c r="H23" s="32">
        <v>-106</v>
      </c>
    </row>
    <row r="24" spans="1:8" ht="13.5" customHeight="1">
      <c r="C24" s="1" t="s">
        <v>25</v>
      </c>
      <c r="F24" s="18">
        <v>-68</v>
      </c>
      <c r="G24" s="18"/>
      <c r="H24" s="18">
        <v>-36</v>
      </c>
    </row>
    <row r="25" spans="1:8" ht="13.5" customHeight="1">
      <c r="C25" s="1" t="s">
        <v>43</v>
      </c>
      <c r="F25" s="18">
        <v>2</v>
      </c>
      <c r="G25" s="18"/>
      <c r="H25" s="18">
        <v>29</v>
      </c>
    </row>
    <row r="26" spans="1:8" ht="13.5" customHeight="1">
      <c r="C26" s="1" t="s">
        <v>44</v>
      </c>
      <c r="F26" s="18">
        <v>29</v>
      </c>
      <c r="G26" s="18"/>
      <c r="H26" s="18">
        <v>23</v>
      </c>
    </row>
    <row r="27" spans="1:8" ht="13.5" customHeight="1">
      <c r="C27" s="1" t="s">
        <v>163</v>
      </c>
      <c r="F27" s="98" t="s">
        <v>147</v>
      </c>
      <c r="G27" s="18"/>
      <c r="H27" s="32">
        <v>-6</v>
      </c>
    </row>
    <row r="28" spans="1:8" ht="13.5" customHeight="1">
      <c r="C28" s="1" t="s">
        <v>104</v>
      </c>
      <c r="F28" s="18">
        <v>-152</v>
      </c>
      <c r="G28" s="18"/>
      <c r="H28" s="18">
        <v>-298</v>
      </c>
    </row>
    <row r="29" spans="1:8" ht="13.5" customHeight="1">
      <c r="A29" s="16" t="s">
        <v>96</v>
      </c>
      <c r="B29" s="16"/>
      <c r="C29" s="16"/>
      <c r="D29" s="16"/>
      <c r="F29" s="11">
        <f>SUM(F12:F28)</f>
        <v>921</v>
      </c>
      <c r="G29" s="5"/>
      <c r="H29" s="11">
        <f>SUM(H12:H28)</f>
        <v>1021</v>
      </c>
    </row>
    <row r="30" spans="1:8" ht="13.5" customHeight="1">
      <c r="F30" s="5"/>
      <c r="G30" s="5"/>
      <c r="H30" s="5"/>
    </row>
    <row r="31" spans="1:8" ht="13.5" customHeight="1">
      <c r="A31" s="1" t="s">
        <v>55</v>
      </c>
      <c r="F31" s="5"/>
      <c r="G31" s="5"/>
      <c r="H31" s="5"/>
    </row>
    <row r="32" spans="1:8" ht="13.5" customHeight="1">
      <c r="B32" s="1" t="s">
        <v>56</v>
      </c>
      <c r="F32" s="5">
        <v>-119</v>
      </c>
      <c r="G32" s="5"/>
      <c r="H32" s="5">
        <v>-155</v>
      </c>
    </row>
    <row r="33" spans="1:8" ht="13.5" customHeight="1">
      <c r="B33" s="1" t="s">
        <v>158</v>
      </c>
      <c r="F33" s="32">
        <v>1</v>
      </c>
      <c r="G33" s="5"/>
      <c r="H33" s="98" t="s">
        <v>147</v>
      </c>
    </row>
    <row r="34" spans="1:8" ht="13.5" customHeight="1">
      <c r="B34" s="1" t="s">
        <v>138</v>
      </c>
      <c r="F34" s="32">
        <v>-20</v>
      </c>
      <c r="G34" s="5"/>
      <c r="H34" s="32">
        <v>-23</v>
      </c>
    </row>
    <row r="35" spans="1:8" ht="13.5" customHeight="1">
      <c r="B35" s="1" t="s">
        <v>120</v>
      </c>
      <c r="F35" s="32">
        <v>-9</v>
      </c>
      <c r="G35" s="5"/>
      <c r="H35" s="32">
        <v>-3</v>
      </c>
    </row>
    <row r="36" spans="1:8" ht="13.5" customHeight="1">
      <c r="B36" s="1" t="s">
        <v>157</v>
      </c>
      <c r="F36" s="98" t="s">
        <v>147</v>
      </c>
      <c r="G36" s="5"/>
      <c r="H36" s="32">
        <v>-1</v>
      </c>
    </row>
    <row r="37" spans="1:8" ht="13.5" customHeight="1">
      <c r="B37" s="1" t="s">
        <v>97</v>
      </c>
      <c r="F37" s="98" t="s">
        <v>147</v>
      </c>
      <c r="G37" s="5"/>
      <c r="H37" s="32">
        <v>-1408</v>
      </c>
    </row>
    <row r="38" spans="1:8" ht="13.5" customHeight="1">
      <c r="A38" s="16" t="s">
        <v>145</v>
      </c>
      <c r="B38" s="16"/>
      <c r="C38" s="16"/>
      <c r="D38" s="16"/>
      <c r="F38" s="11">
        <f>SUM(F32:F37)</f>
        <v>-147</v>
      </c>
      <c r="G38" s="5"/>
      <c r="H38" s="11">
        <f>SUM(H32:H37)</f>
        <v>-1590</v>
      </c>
    </row>
    <row r="39" spans="1:8" ht="13.5" customHeight="1">
      <c r="F39" s="5"/>
      <c r="G39" s="5"/>
      <c r="H39" s="5"/>
    </row>
    <row r="40" spans="1:8" ht="13.5" customHeight="1">
      <c r="A40" s="1" t="s">
        <v>57</v>
      </c>
      <c r="F40" s="5"/>
      <c r="G40" s="5"/>
      <c r="H40" s="5"/>
    </row>
    <row r="41" spans="1:8" ht="13.5" customHeight="1">
      <c r="B41" s="1" t="s">
        <v>58</v>
      </c>
      <c r="F41" s="5">
        <v>60</v>
      </c>
      <c r="G41" s="5"/>
      <c r="H41" s="5">
        <v>54</v>
      </c>
    </row>
    <row r="42" spans="1:8" ht="13.5" customHeight="1">
      <c r="B42" s="1" t="s">
        <v>105</v>
      </c>
      <c r="F42" s="5">
        <v>-37</v>
      </c>
      <c r="G42" s="5"/>
      <c r="H42" s="5">
        <v>-16</v>
      </c>
    </row>
    <row r="43" spans="1:8" ht="13.5" customHeight="1">
      <c r="B43" s="1" t="s">
        <v>59</v>
      </c>
      <c r="F43" s="5">
        <v>-222</v>
      </c>
      <c r="G43" s="5"/>
      <c r="H43" s="5">
        <v>-206</v>
      </c>
    </row>
    <row r="44" spans="1:8" ht="13.5" customHeight="1">
      <c r="B44" s="1" t="s">
        <v>171</v>
      </c>
      <c r="F44" s="5">
        <v>499</v>
      </c>
      <c r="G44" s="5"/>
      <c r="H44" s="5">
        <v>497</v>
      </c>
    </row>
    <row r="45" spans="1:8" ht="13.5" customHeight="1">
      <c r="B45" s="1" t="s">
        <v>165</v>
      </c>
      <c r="F45" s="5">
        <v>-4</v>
      </c>
      <c r="G45" s="5"/>
      <c r="H45" s="5">
        <v>-4</v>
      </c>
    </row>
    <row r="46" spans="1:8" ht="13.5" customHeight="1">
      <c r="B46" s="1" t="s">
        <v>176</v>
      </c>
      <c r="F46" s="32">
        <v>798</v>
      </c>
      <c r="G46" s="5">
        <v>-110</v>
      </c>
      <c r="H46" s="32">
        <v>805</v>
      </c>
    </row>
    <row r="47" spans="1:8" ht="13.5" customHeight="1">
      <c r="B47" s="1" t="s">
        <v>192</v>
      </c>
      <c r="F47" s="32">
        <v>-1413</v>
      </c>
      <c r="G47" s="5"/>
      <c r="H47" s="32">
        <v>-702</v>
      </c>
    </row>
    <row r="48" spans="1:8" ht="13.5" customHeight="1">
      <c r="B48" s="1" t="s">
        <v>173</v>
      </c>
      <c r="F48" s="32">
        <v>420</v>
      </c>
      <c r="G48" s="5"/>
      <c r="H48" s="98" t="s">
        <v>147</v>
      </c>
    </row>
    <row r="49" spans="1:8" ht="13.5" customHeight="1">
      <c r="B49" s="1" t="s">
        <v>174</v>
      </c>
      <c r="F49" s="32">
        <v>-345</v>
      </c>
      <c r="G49" s="5"/>
      <c r="H49" s="98" t="s">
        <v>147</v>
      </c>
    </row>
    <row r="50" spans="1:8" ht="13.5" customHeight="1">
      <c r="B50" s="1" t="s">
        <v>175</v>
      </c>
      <c r="F50" s="32">
        <v>-4</v>
      </c>
      <c r="G50" s="5"/>
      <c r="H50" s="98" t="s">
        <v>147</v>
      </c>
    </row>
    <row r="51" spans="1:8" ht="13.5" customHeight="1">
      <c r="B51" s="1" t="s">
        <v>144</v>
      </c>
      <c r="F51" s="98" t="s">
        <v>147</v>
      </c>
      <c r="G51" s="5"/>
      <c r="H51" s="32">
        <v>-4</v>
      </c>
    </row>
    <row r="52" spans="1:8" ht="13.5" customHeight="1">
      <c r="B52" s="1" t="s">
        <v>89</v>
      </c>
      <c r="F52" s="5">
        <v>-469</v>
      </c>
      <c r="G52" s="5"/>
      <c r="H52" s="5">
        <v>-723</v>
      </c>
    </row>
    <row r="53" spans="1:8" ht="13.5" customHeight="1">
      <c r="A53" s="16" t="s">
        <v>146</v>
      </c>
      <c r="B53" s="16"/>
      <c r="C53" s="16"/>
      <c r="D53" s="16"/>
      <c r="F53" s="14">
        <f>SUM(F41:F52)</f>
        <v>-717</v>
      </c>
      <c r="H53" s="14">
        <f>SUM(H41:H52)</f>
        <v>-299</v>
      </c>
    </row>
    <row r="55" spans="1:8" ht="13.5" customHeight="1">
      <c r="A55" s="1" t="s">
        <v>60</v>
      </c>
      <c r="F55" s="5">
        <v>2</v>
      </c>
      <c r="G55" s="5"/>
      <c r="H55" s="5">
        <v>2</v>
      </c>
    </row>
    <row r="57" spans="1:8" ht="13.5" customHeight="1">
      <c r="A57" s="16" t="s">
        <v>172</v>
      </c>
      <c r="B57" s="16"/>
      <c r="C57" s="16"/>
      <c r="D57" s="16"/>
      <c r="F57" s="13">
        <f>F29+F38+F53+F55</f>
        <v>59</v>
      </c>
      <c r="H57" s="13">
        <f>H29+H38+H53+H55</f>
        <v>-866</v>
      </c>
    </row>
    <row r="59" spans="1:8" s="40" customFormat="1" ht="13.5" customHeight="1">
      <c r="A59" s="40" t="s">
        <v>136</v>
      </c>
      <c r="F59" s="22">
        <v>1388</v>
      </c>
      <c r="G59" s="41"/>
      <c r="H59" s="22">
        <v>2254</v>
      </c>
    </row>
    <row r="61" spans="1:8" ht="13.5" customHeight="1" thickBot="1">
      <c r="A61" s="1" t="s">
        <v>137</v>
      </c>
      <c r="F61" s="6">
        <f>SUM(F57:F59)</f>
        <v>1447</v>
      </c>
      <c r="H61" s="6">
        <f>SUM(H57:H59)</f>
        <v>1388</v>
      </c>
    </row>
    <row r="62" spans="1:8" ht="13.5" customHeight="1" thickTop="1"/>
    <row r="64" spans="1:8" ht="13.5" customHeight="1">
      <c r="A64" s="1" t="s">
        <v>141</v>
      </c>
    </row>
    <row r="66" spans="1:8" ht="13.5" customHeight="1">
      <c r="B66" s="1" t="s">
        <v>23</v>
      </c>
      <c r="F66" s="4">
        <v>1441</v>
      </c>
      <c r="G66" s="4"/>
      <c r="H66" s="4">
        <v>1382</v>
      </c>
    </row>
    <row r="67" spans="1:8" ht="13.5" customHeight="1">
      <c r="B67" s="1" t="s">
        <v>139</v>
      </c>
      <c r="F67" s="5">
        <v>6</v>
      </c>
      <c r="G67" s="5"/>
      <c r="H67" s="5">
        <v>6</v>
      </c>
    </row>
    <row r="68" spans="1:8" ht="13.5" customHeight="1" thickBot="1">
      <c r="B68" s="1" t="s">
        <v>140</v>
      </c>
      <c r="F68" s="12">
        <f>SUM(F66:F67)</f>
        <v>1447</v>
      </c>
      <c r="G68" s="5"/>
      <c r="H68" s="12">
        <f>SUM(H66:H67)</f>
        <v>1388</v>
      </c>
    </row>
    <row r="69" spans="1:8" ht="13.5" customHeight="1" thickTop="1">
      <c r="F69" s="44"/>
      <c r="G69" s="44"/>
      <c r="H69" s="44"/>
    </row>
    <row r="71" spans="1:8" ht="13.5" customHeight="1">
      <c r="A71" s="1" t="s">
        <v>61</v>
      </c>
    </row>
    <row r="72" spans="1:8" ht="13.5" customHeight="1">
      <c r="F72" s="4"/>
    </row>
    <row r="73" spans="1:8" ht="13.5" customHeight="1">
      <c r="B73" s="1" t="s">
        <v>121</v>
      </c>
      <c r="F73" s="4">
        <v>361</v>
      </c>
      <c r="H73" s="4">
        <v>159</v>
      </c>
    </row>
    <row r="74" spans="1:8" ht="13.5" customHeight="1">
      <c r="B74" s="1" t="s">
        <v>103</v>
      </c>
      <c r="F74" s="4">
        <v>71</v>
      </c>
      <c r="H74" s="4">
        <v>80</v>
      </c>
    </row>
    <row r="76" spans="1:8" ht="13.5" customHeight="1">
      <c r="B76" s="54"/>
    </row>
    <row r="78" spans="1:8" ht="13.5" customHeight="1">
      <c r="A78" s="61" t="s">
        <v>62</v>
      </c>
      <c r="B78" s="61"/>
      <c r="C78" s="61"/>
      <c r="D78" s="61"/>
      <c r="E78" s="61"/>
      <c r="F78" s="61"/>
      <c r="G78" s="61"/>
      <c r="H78" s="61"/>
    </row>
    <row r="81" spans="1:8" ht="13.5" customHeight="1">
      <c r="A81" s="105" t="s">
        <v>132</v>
      </c>
      <c r="B81" s="105"/>
      <c r="C81" s="105"/>
      <c r="D81" s="105"/>
      <c r="E81" s="105"/>
      <c r="F81" s="105"/>
      <c r="G81" s="105"/>
      <c r="H81" s="105"/>
    </row>
  </sheetData>
  <sheetProtection algorithmName="SHA-512" hashValue="/4JHTYMj7Vnqjha1TwcH7+E2rLLWhT+Nvq4a+kU3URSSXx76S5jCNWquDpufvVkVYE00+Zu1nt0jcFc/kC5v0w==" saltValue="NCBVqdAjIeD73njGaDd2NA==" spinCount="100000" sheet="1" objects="1" scenarios="1"/>
  <mergeCells count="7">
    <mergeCell ref="A4:H4"/>
    <mergeCell ref="A5:H5"/>
    <mergeCell ref="A81:H81"/>
    <mergeCell ref="A1:H1"/>
    <mergeCell ref="A2:H2"/>
    <mergeCell ref="A3:H3"/>
    <mergeCell ref="F8:H8"/>
  </mergeCells>
  <printOptions horizontalCentered="1"/>
  <pageMargins left="0.7" right="0.7" top="0.75" bottom="0.75" header="0.3" footer="0.3"/>
  <pageSetup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R53"/>
  <sheetViews>
    <sheetView zoomScale="80" zoomScaleNormal="80" workbookViewId="0">
      <selection sqref="A1:P1"/>
    </sheetView>
  </sheetViews>
  <sheetFormatPr defaultColWidth="9.1796875" defaultRowHeight="13.5" customHeight="1"/>
  <cols>
    <col min="1" max="1" width="4.7265625" style="1" customWidth="1"/>
    <col min="2" max="2" width="4.453125" style="1" customWidth="1"/>
    <col min="3" max="3" width="46.453125" style="1" customWidth="1"/>
    <col min="4" max="4" width="2.7265625" style="1" customWidth="1"/>
    <col min="5" max="6" width="10.7265625" style="1" customWidth="1"/>
    <col min="7" max="7" width="2.7265625" style="1" customWidth="1"/>
    <col min="8" max="9" width="10.7265625" style="1" customWidth="1"/>
    <col min="10" max="10" width="2.7265625" style="1" customWidth="1"/>
    <col min="11" max="12" width="10.7265625" style="1" customWidth="1"/>
    <col min="13" max="13" width="2.7265625" style="1" customWidth="1"/>
    <col min="14" max="15" width="10.7265625" style="1" customWidth="1"/>
    <col min="16" max="16" width="2.7265625" style="1" customWidth="1"/>
    <col min="17" max="16384" width="9.1796875" style="1"/>
  </cols>
  <sheetData>
    <row r="1" spans="1:16" s="10" customFormat="1" ht="15.75" customHeight="1">
      <c r="A1" s="109" t="s">
        <v>0</v>
      </c>
      <c r="B1" s="109"/>
      <c r="C1" s="109"/>
      <c r="D1" s="109"/>
      <c r="E1" s="109"/>
      <c r="F1" s="109"/>
      <c r="G1" s="109"/>
      <c r="H1" s="109"/>
      <c r="I1" s="109"/>
      <c r="J1" s="109"/>
      <c r="K1" s="109"/>
      <c r="L1" s="109"/>
      <c r="M1" s="109"/>
      <c r="N1" s="109"/>
      <c r="O1" s="109"/>
      <c r="P1" s="109"/>
    </row>
    <row r="2" spans="1:16" s="10" customFormat="1" ht="15.75" customHeight="1">
      <c r="A2" s="109" t="s">
        <v>109</v>
      </c>
      <c r="B2" s="109"/>
      <c r="C2" s="109"/>
      <c r="D2" s="109"/>
      <c r="E2" s="109"/>
      <c r="F2" s="109"/>
      <c r="G2" s="109"/>
      <c r="H2" s="109"/>
      <c r="I2" s="109"/>
      <c r="J2" s="109"/>
      <c r="K2" s="109"/>
      <c r="L2" s="109"/>
      <c r="M2" s="109"/>
      <c r="N2" s="109"/>
      <c r="O2" s="109"/>
      <c r="P2" s="109"/>
    </row>
    <row r="3" spans="1:16" s="10" customFormat="1" ht="15.75" customHeight="1">
      <c r="A3" s="109" t="s">
        <v>2</v>
      </c>
      <c r="B3" s="109"/>
      <c r="C3" s="109"/>
      <c r="D3" s="109"/>
      <c r="E3" s="109"/>
      <c r="F3" s="109"/>
      <c r="G3" s="109"/>
      <c r="H3" s="109"/>
      <c r="I3" s="109"/>
      <c r="J3" s="109"/>
      <c r="K3" s="109"/>
      <c r="L3" s="109"/>
      <c r="M3" s="109"/>
      <c r="N3" s="109"/>
      <c r="O3" s="109"/>
      <c r="P3" s="109"/>
    </row>
    <row r="4" spans="1:16" s="10" customFormat="1" ht="15.75" customHeight="1">
      <c r="A4" s="109" t="s">
        <v>3</v>
      </c>
      <c r="B4" s="109"/>
      <c r="C4" s="109"/>
      <c r="D4" s="109"/>
      <c r="E4" s="109"/>
      <c r="F4" s="109"/>
      <c r="G4" s="109"/>
      <c r="H4" s="109"/>
      <c r="I4" s="109"/>
      <c r="J4" s="109"/>
      <c r="K4" s="109"/>
      <c r="L4" s="109"/>
      <c r="M4" s="109"/>
      <c r="N4" s="109"/>
      <c r="O4" s="109"/>
      <c r="P4" s="109"/>
    </row>
    <row r="5" spans="1:16" s="10" customFormat="1" ht="15.75" customHeight="1">
      <c r="A5" s="109" t="s">
        <v>4</v>
      </c>
      <c r="B5" s="109"/>
      <c r="C5" s="109"/>
      <c r="D5" s="109"/>
      <c r="E5" s="109"/>
      <c r="F5" s="109"/>
      <c r="G5" s="109"/>
      <c r="H5" s="109"/>
      <c r="I5" s="109"/>
      <c r="J5" s="109"/>
      <c r="K5" s="109"/>
      <c r="L5" s="109"/>
      <c r="M5" s="109"/>
      <c r="N5" s="109"/>
      <c r="O5" s="109"/>
      <c r="P5" s="109"/>
    </row>
    <row r="6" spans="1:16" ht="15.75" customHeight="1"/>
    <row r="7" spans="1:16" ht="13.5" customHeight="1">
      <c r="E7" s="114" t="s">
        <v>15</v>
      </c>
      <c r="F7" s="114"/>
      <c r="G7" s="114"/>
      <c r="H7" s="114"/>
      <c r="I7" s="114"/>
      <c r="J7" s="9"/>
      <c r="K7" s="114" t="s">
        <v>153</v>
      </c>
      <c r="L7" s="114"/>
      <c r="M7" s="114"/>
      <c r="N7" s="114"/>
      <c r="O7" s="114"/>
    </row>
    <row r="8" spans="1:16" ht="13.5" customHeight="1">
      <c r="E8" s="114" t="s">
        <v>19</v>
      </c>
      <c r="F8" s="114"/>
      <c r="G8" s="114"/>
      <c r="H8" s="114"/>
      <c r="I8" s="114"/>
      <c r="J8" s="9"/>
      <c r="K8" s="114" t="s">
        <v>19</v>
      </c>
      <c r="L8" s="114"/>
      <c r="M8" s="114"/>
      <c r="N8" s="114"/>
      <c r="O8" s="114"/>
    </row>
    <row r="9" spans="1:16" ht="30.75" customHeight="1" thickBot="1">
      <c r="C9" s="16"/>
      <c r="D9" s="16"/>
      <c r="E9" s="60">
        <v>2020</v>
      </c>
      <c r="F9" s="34" t="s">
        <v>63</v>
      </c>
      <c r="G9" s="68"/>
      <c r="H9" s="60">
        <v>2019</v>
      </c>
      <c r="I9" s="34" t="s">
        <v>63</v>
      </c>
      <c r="J9" s="68"/>
      <c r="K9" s="60">
        <v>2020</v>
      </c>
      <c r="L9" s="34" t="s">
        <v>63</v>
      </c>
      <c r="M9" s="68"/>
      <c r="N9" s="60">
        <v>2019</v>
      </c>
      <c r="O9" s="34" t="s">
        <v>63</v>
      </c>
    </row>
    <row r="10" spans="1:16" ht="13.5" customHeight="1">
      <c r="C10" s="16"/>
      <c r="D10" s="16"/>
      <c r="E10" s="16"/>
      <c r="F10" s="16"/>
      <c r="G10" s="16"/>
      <c r="H10" s="117"/>
      <c r="I10" s="117"/>
      <c r="J10" s="35"/>
      <c r="K10" s="16"/>
      <c r="L10" s="16"/>
      <c r="M10" s="16"/>
      <c r="N10" s="117"/>
      <c r="O10" s="117"/>
    </row>
    <row r="11" spans="1:16" ht="13.5" customHeight="1">
      <c r="A11" s="1" t="s">
        <v>151</v>
      </c>
      <c r="C11" s="16"/>
      <c r="D11" s="16"/>
      <c r="E11" s="15">
        <v>222</v>
      </c>
      <c r="F11" s="30">
        <v>0.71</v>
      </c>
      <c r="G11" s="16"/>
      <c r="H11" s="15">
        <v>194</v>
      </c>
      <c r="I11" s="30">
        <v>0.62</v>
      </c>
      <c r="J11" s="16"/>
      <c r="K11" s="15">
        <v>719</v>
      </c>
      <c r="L11" s="30">
        <v>2.2999999999999998</v>
      </c>
      <c r="M11" s="54"/>
      <c r="N11" s="15">
        <v>1071</v>
      </c>
      <c r="O11" s="30">
        <v>3.37</v>
      </c>
      <c r="P11" s="54"/>
    </row>
    <row r="12" spans="1:16" ht="13.5" customHeight="1">
      <c r="B12" s="1" t="s">
        <v>64</v>
      </c>
      <c r="C12" s="16"/>
      <c r="D12" s="16"/>
      <c r="E12" s="16"/>
      <c r="F12" s="16"/>
      <c r="G12" s="16"/>
      <c r="H12" s="16"/>
      <c r="I12" s="16"/>
      <c r="J12" s="16"/>
      <c r="K12" s="16"/>
      <c r="L12" s="16"/>
      <c r="M12" s="16"/>
      <c r="N12" s="16"/>
      <c r="O12" s="16"/>
      <c r="P12" s="16"/>
    </row>
    <row r="13" spans="1:16" ht="13.5" customHeight="1">
      <c r="C13" s="16" t="s">
        <v>168</v>
      </c>
      <c r="D13" s="16"/>
      <c r="E13" s="98" t="s">
        <v>147</v>
      </c>
      <c r="F13" s="98" t="s">
        <v>147</v>
      </c>
      <c r="G13" s="16"/>
      <c r="H13" s="98" t="s">
        <v>147</v>
      </c>
      <c r="I13" s="98" t="s">
        <v>147</v>
      </c>
      <c r="J13" s="16"/>
      <c r="K13" s="18">
        <v>99</v>
      </c>
      <c r="L13" s="37">
        <v>0.32</v>
      </c>
      <c r="M13" s="16"/>
      <c r="N13" s="98" t="s">
        <v>147</v>
      </c>
      <c r="O13" s="98" t="s">
        <v>147</v>
      </c>
      <c r="P13" s="16"/>
    </row>
    <row r="14" spans="1:16" ht="13.5" customHeight="1">
      <c r="C14" s="16" t="s">
        <v>65</v>
      </c>
      <c r="D14" s="16"/>
      <c r="E14" s="18">
        <v>45</v>
      </c>
      <c r="F14" s="37">
        <v>0.14000000000000001</v>
      </c>
      <c r="G14" s="16"/>
      <c r="H14" s="18">
        <v>46</v>
      </c>
      <c r="I14" s="37">
        <v>0.15</v>
      </c>
      <c r="J14" s="16"/>
      <c r="K14" s="18">
        <v>184</v>
      </c>
      <c r="L14" s="37">
        <v>0.59</v>
      </c>
      <c r="M14" s="16"/>
      <c r="N14" s="18">
        <v>125</v>
      </c>
      <c r="O14" s="37">
        <v>0.39</v>
      </c>
      <c r="P14" s="16"/>
    </row>
    <row r="15" spans="1:16" ht="13.5" customHeight="1">
      <c r="C15" s="16" t="s">
        <v>66</v>
      </c>
      <c r="D15" s="16"/>
      <c r="E15" s="32">
        <v>12</v>
      </c>
      <c r="F15" s="77">
        <v>0.04</v>
      </c>
      <c r="G15" s="16"/>
      <c r="H15" s="32">
        <v>19</v>
      </c>
      <c r="I15" s="77">
        <v>0.06</v>
      </c>
      <c r="J15" s="16"/>
      <c r="K15" s="18">
        <v>53</v>
      </c>
      <c r="L15" s="37">
        <v>0.17</v>
      </c>
      <c r="M15" s="16"/>
      <c r="N15" s="18">
        <v>44</v>
      </c>
      <c r="O15" s="37">
        <v>0.14000000000000001</v>
      </c>
      <c r="P15" s="16"/>
    </row>
    <row r="16" spans="1:16" ht="13.5" customHeight="1">
      <c r="C16" s="16" t="s">
        <v>186</v>
      </c>
      <c r="D16" s="16"/>
      <c r="E16" s="32">
        <v>2</v>
      </c>
      <c r="F16" s="77">
        <v>0.01</v>
      </c>
      <c r="G16" s="16"/>
      <c r="H16" s="98" t="s">
        <v>147</v>
      </c>
      <c r="I16" s="98" t="s">
        <v>147</v>
      </c>
      <c r="J16" s="16"/>
      <c r="K16" s="18">
        <v>2</v>
      </c>
      <c r="L16" s="37">
        <v>0.01</v>
      </c>
      <c r="M16" s="16"/>
      <c r="N16" s="98" t="s">
        <v>147</v>
      </c>
      <c r="O16" s="98" t="s">
        <v>147</v>
      </c>
      <c r="P16" s="16"/>
    </row>
    <row r="17" spans="1:16" ht="13.5" customHeight="1">
      <c r="C17" s="16" t="s">
        <v>67</v>
      </c>
      <c r="D17" s="16"/>
      <c r="E17" s="18">
        <v>8</v>
      </c>
      <c r="F17" s="37">
        <v>0.03</v>
      </c>
      <c r="G17" s="16"/>
      <c r="H17" s="18">
        <v>16</v>
      </c>
      <c r="I17" s="37">
        <v>0.05</v>
      </c>
      <c r="J17" s="16"/>
      <c r="K17" s="18">
        <v>41</v>
      </c>
      <c r="L17" s="37">
        <v>0.13</v>
      </c>
      <c r="M17" s="16"/>
      <c r="N17" s="18">
        <v>48</v>
      </c>
      <c r="O17" s="37">
        <v>0.15</v>
      </c>
      <c r="P17" s="16"/>
    </row>
    <row r="18" spans="1:16" ht="13.5" customHeight="1">
      <c r="C18" s="16" t="s">
        <v>190</v>
      </c>
      <c r="D18" s="16"/>
      <c r="E18" s="18">
        <v>4</v>
      </c>
      <c r="F18" s="37">
        <v>0.01</v>
      </c>
      <c r="G18" s="16"/>
      <c r="H18" s="98" t="s">
        <v>147</v>
      </c>
      <c r="I18" s="98" t="s">
        <v>147</v>
      </c>
      <c r="J18" s="16"/>
      <c r="K18" s="18">
        <v>4</v>
      </c>
      <c r="L18" s="37">
        <v>0.01</v>
      </c>
      <c r="M18" s="16"/>
      <c r="N18" s="98" t="s">
        <v>147</v>
      </c>
      <c r="O18" s="98" t="s">
        <v>147</v>
      </c>
      <c r="P18" s="16"/>
    </row>
    <row r="19" spans="1:16" ht="13.5" customHeight="1">
      <c r="C19" s="16" t="s">
        <v>159</v>
      </c>
      <c r="D19" s="16"/>
      <c r="E19" s="98" t="s">
        <v>147</v>
      </c>
      <c r="F19" s="98" t="s">
        <v>147</v>
      </c>
      <c r="G19" s="16"/>
      <c r="H19" s="18">
        <v>9</v>
      </c>
      <c r="I19" s="37">
        <v>0.03</v>
      </c>
      <c r="J19" s="16"/>
      <c r="K19" s="98" t="s">
        <v>147</v>
      </c>
      <c r="L19" s="98" t="s">
        <v>147</v>
      </c>
      <c r="M19" s="16"/>
      <c r="N19" s="18">
        <v>9</v>
      </c>
      <c r="O19" s="37">
        <v>0.03</v>
      </c>
      <c r="P19" s="16"/>
    </row>
    <row r="20" spans="1:16" ht="13.5" customHeight="1">
      <c r="C20" s="16" t="s">
        <v>115</v>
      </c>
      <c r="D20" s="16"/>
      <c r="E20" s="98" t="s">
        <v>147</v>
      </c>
      <c r="F20" s="98" t="s">
        <v>147</v>
      </c>
      <c r="G20" s="16"/>
      <c r="H20" s="98" t="s">
        <v>147</v>
      </c>
      <c r="I20" s="98" t="s">
        <v>147</v>
      </c>
      <c r="J20" s="16"/>
      <c r="K20" s="98" t="s">
        <v>147</v>
      </c>
      <c r="L20" s="98" t="s">
        <v>147</v>
      </c>
      <c r="M20" s="16"/>
      <c r="N20" s="18">
        <v>12</v>
      </c>
      <c r="O20" s="37">
        <v>0.04</v>
      </c>
      <c r="P20" s="16"/>
    </row>
    <row r="21" spans="1:16" ht="13.5" customHeight="1">
      <c r="C21" s="16" t="s">
        <v>116</v>
      </c>
      <c r="D21" s="16"/>
      <c r="E21" s="98" t="s">
        <v>147</v>
      </c>
      <c r="F21" s="98" t="s">
        <v>147</v>
      </c>
      <c r="G21" s="16"/>
      <c r="H21" s="98" t="s">
        <v>147</v>
      </c>
      <c r="I21" s="98" t="s">
        <v>147</v>
      </c>
      <c r="J21" s="16"/>
      <c r="K21" s="98" t="s">
        <v>147</v>
      </c>
      <c r="L21" s="98" t="s">
        <v>147</v>
      </c>
      <c r="M21" s="16"/>
      <c r="N21" s="18">
        <v>2</v>
      </c>
      <c r="O21" s="37">
        <v>0.01</v>
      </c>
      <c r="P21" s="16"/>
    </row>
    <row r="22" spans="1:16" ht="13.5" customHeight="1">
      <c r="C22" s="1" t="s">
        <v>177</v>
      </c>
      <c r="D22" s="16"/>
      <c r="E22" s="32">
        <v>1</v>
      </c>
      <c r="F22" s="98" t="s">
        <v>147</v>
      </c>
      <c r="G22" s="16"/>
      <c r="H22" s="98" t="s">
        <v>147</v>
      </c>
      <c r="I22" s="98" t="s">
        <v>147</v>
      </c>
      <c r="J22" s="16"/>
      <c r="K22" s="18">
        <v>2</v>
      </c>
      <c r="L22" s="98">
        <v>0.01</v>
      </c>
      <c r="M22" s="16"/>
      <c r="N22" s="98" t="s">
        <v>147</v>
      </c>
      <c r="O22" s="98" t="s">
        <v>147</v>
      </c>
      <c r="P22" s="16"/>
    </row>
    <row r="23" spans="1:16" ht="13.5" customHeight="1">
      <c r="C23" s="16" t="s">
        <v>68</v>
      </c>
      <c r="D23" s="16"/>
      <c r="E23" s="18">
        <v>2</v>
      </c>
      <c r="F23" s="77">
        <v>0.01</v>
      </c>
      <c r="G23" s="16"/>
      <c r="H23" s="18">
        <v>12</v>
      </c>
      <c r="I23" s="77">
        <v>0.04</v>
      </c>
      <c r="J23" s="16"/>
      <c r="K23" s="18">
        <v>-20</v>
      </c>
      <c r="L23" s="77">
        <v>-0.06</v>
      </c>
      <c r="M23" s="16"/>
      <c r="N23" s="18">
        <v>29</v>
      </c>
      <c r="O23" s="77">
        <v>0.09</v>
      </c>
      <c r="P23" s="16"/>
    </row>
    <row r="24" spans="1:16" ht="13.5" customHeight="1">
      <c r="C24" s="16" t="s">
        <v>142</v>
      </c>
      <c r="D24" s="16"/>
      <c r="E24" s="98" t="s">
        <v>147</v>
      </c>
      <c r="F24" s="98" t="s">
        <v>147</v>
      </c>
      <c r="G24" s="16"/>
      <c r="H24" s="98" t="s">
        <v>147</v>
      </c>
      <c r="I24" s="98" t="s">
        <v>147</v>
      </c>
      <c r="J24" s="16"/>
      <c r="K24" s="98" t="s">
        <v>147</v>
      </c>
      <c r="L24" s="98" t="s">
        <v>147</v>
      </c>
      <c r="M24" s="16"/>
      <c r="N24" s="18">
        <v>-299</v>
      </c>
      <c r="O24" s="77">
        <v>-0.94</v>
      </c>
    </row>
    <row r="25" spans="1:16" ht="13.5" customHeight="1">
      <c r="C25" s="16" t="s">
        <v>69</v>
      </c>
      <c r="D25" s="16"/>
      <c r="E25" s="18">
        <v>9</v>
      </c>
      <c r="F25" s="37">
        <v>0.03</v>
      </c>
      <c r="G25" s="16"/>
      <c r="H25" s="18">
        <v>-19</v>
      </c>
      <c r="I25" s="37">
        <v>-0.06</v>
      </c>
      <c r="J25" s="16"/>
      <c r="K25" s="18">
        <v>-61</v>
      </c>
      <c r="L25" s="37">
        <v>-0.2</v>
      </c>
      <c r="M25" s="16"/>
      <c r="N25" s="18">
        <v>-52</v>
      </c>
      <c r="O25" s="37">
        <v>-0.17</v>
      </c>
    </row>
    <row r="26" spans="1:16" ht="13.5" customHeight="1" thickBot="1">
      <c r="A26" s="1" t="s">
        <v>118</v>
      </c>
      <c r="C26" s="16"/>
      <c r="D26" s="16"/>
      <c r="E26" s="19">
        <f>SUM(E11:E25)</f>
        <v>305</v>
      </c>
      <c r="F26" s="38">
        <f>SUM(F11:F25)</f>
        <v>0.98000000000000009</v>
      </c>
      <c r="G26" s="16"/>
      <c r="H26" s="19">
        <f>SUM(H11:H25)</f>
        <v>277</v>
      </c>
      <c r="I26" s="38">
        <f>SUM(I11:I25)</f>
        <v>0.89000000000000012</v>
      </c>
      <c r="J26" s="16"/>
      <c r="K26" s="19">
        <f>SUM(K11:K25)</f>
        <v>1023</v>
      </c>
      <c r="L26" s="38">
        <f>SUM(L11:L25)</f>
        <v>3.2799999999999985</v>
      </c>
      <c r="M26" s="54"/>
      <c r="N26" s="19">
        <f>SUM(N11:N25)</f>
        <v>989</v>
      </c>
      <c r="O26" s="38">
        <f>SUM(O11:O25)</f>
        <v>3.1100000000000008</v>
      </c>
      <c r="P26" s="54"/>
    </row>
    <row r="27" spans="1:16" ht="13.5" customHeight="1" thickTop="1">
      <c r="C27" s="16"/>
      <c r="D27" s="16"/>
      <c r="E27" s="16"/>
      <c r="F27" s="16"/>
      <c r="G27" s="16"/>
      <c r="H27" s="16"/>
      <c r="I27" s="16"/>
      <c r="J27" s="16"/>
      <c r="K27" s="16"/>
      <c r="L27" s="16"/>
      <c r="M27" s="16"/>
      <c r="N27" s="16"/>
      <c r="O27" s="16"/>
    </row>
    <row r="28" spans="1:16" ht="13.5" customHeight="1">
      <c r="C28" s="16"/>
      <c r="D28" s="16"/>
      <c r="E28" s="16"/>
      <c r="F28" s="16"/>
      <c r="G28" s="16"/>
      <c r="H28" s="16"/>
      <c r="I28" s="16"/>
      <c r="J28" s="16"/>
      <c r="K28" s="16"/>
      <c r="L28" s="16"/>
      <c r="M28" s="16"/>
      <c r="N28" s="16"/>
      <c r="O28" s="16"/>
    </row>
    <row r="29" spans="1:16" ht="45.75" customHeight="1">
      <c r="A29" s="118" t="s">
        <v>184</v>
      </c>
      <c r="B29" s="118"/>
      <c r="C29" s="118"/>
      <c r="D29" s="118"/>
      <c r="E29" s="118"/>
      <c r="F29" s="118"/>
      <c r="G29" s="118"/>
      <c r="H29" s="118"/>
      <c r="I29" s="118"/>
      <c r="J29" s="118"/>
      <c r="K29" s="118"/>
      <c r="L29" s="118"/>
      <c r="M29" s="118"/>
      <c r="N29" s="118"/>
      <c r="O29" s="118"/>
    </row>
    <row r="30" spans="1:16" ht="9" customHeight="1">
      <c r="A30" s="119"/>
      <c r="B30" s="120"/>
      <c r="C30" s="120"/>
      <c r="D30" s="120"/>
      <c r="E30" s="120"/>
      <c r="F30" s="120"/>
      <c r="G30" s="120"/>
      <c r="H30" s="120"/>
      <c r="I30" s="120"/>
      <c r="J30" s="120"/>
      <c r="K30" s="70"/>
      <c r="L30" s="70"/>
      <c r="M30" s="70"/>
      <c r="N30" s="70"/>
      <c r="O30" s="70"/>
    </row>
    <row r="31" spans="1:16" ht="58.5" customHeight="1">
      <c r="A31" s="118" t="s">
        <v>195</v>
      </c>
      <c r="B31" s="118"/>
      <c r="C31" s="118"/>
      <c r="D31" s="118"/>
      <c r="E31" s="118"/>
      <c r="F31" s="118"/>
      <c r="G31" s="118"/>
      <c r="H31" s="118"/>
      <c r="I31" s="118"/>
      <c r="J31" s="118"/>
      <c r="K31" s="118"/>
      <c r="L31" s="118"/>
      <c r="M31" s="118"/>
      <c r="N31" s="118"/>
      <c r="O31" s="118"/>
    </row>
    <row r="32" spans="1:16" ht="21.75" customHeight="1">
      <c r="A32" s="103"/>
      <c r="B32" s="118" t="s">
        <v>169</v>
      </c>
      <c r="C32" s="118"/>
      <c r="D32" s="118"/>
      <c r="E32" s="118"/>
      <c r="F32" s="118"/>
      <c r="G32" s="118"/>
      <c r="H32" s="118"/>
      <c r="I32" s="118"/>
      <c r="J32" s="118"/>
      <c r="K32" s="118"/>
      <c r="L32" s="118"/>
      <c r="M32" s="118"/>
      <c r="N32" s="118"/>
      <c r="O32" s="118"/>
    </row>
    <row r="33" spans="1:18" ht="60.75" customHeight="1">
      <c r="A33" s="65"/>
      <c r="B33" s="118" t="s">
        <v>127</v>
      </c>
      <c r="C33" s="118"/>
      <c r="D33" s="118"/>
      <c r="E33" s="118"/>
      <c r="F33" s="118"/>
      <c r="G33" s="118"/>
      <c r="H33" s="118"/>
      <c r="I33" s="118"/>
      <c r="J33" s="118"/>
      <c r="K33" s="118"/>
      <c r="L33" s="118"/>
      <c r="M33" s="118"/>
      <c r="N33" s="118"/>
      <c r="O33" s="118"/>
    </row>
    <row r="34" spans="1:18" ht="22.5" customHeight="1">
      <c r="A34" s="65"/>
      <c r="B34" s="115" t="s">
        <v>187</v>
      </c>
      <c r="C34" s="115"/>
      <c r="D34" s="115"/>
      <c r="E34" s="115"/>
      <c r="F34" s="115"/>
      <c r="G34" s="115"/>
      <c r="H34" s="115"/>
      <c r="I34" s="115"/>
      <c r="J34" s="115"/>
      <c r="K34" s="115"/>
      <c r="L34" s="115"/>
      <c r="M34" s="115"/>
      <c r="N34" s="115"/>
      <c r="O34" s="115"/>
    </row>
    <row r="35" spans="1:18" ht="45.75" customHeight="1">
      <c r="A35" s="65"/>
      <c r="B35" s="118" t="s">
        <v>160</v>
      </c>
      <c r="C35" s="118"/>
      <c r="D35" s="118"/>
      <c r="E35" s="118"/>
      <c r="F35" s="118"/>
      <c r="G35" s="118"/>
      <c r="H35" s="118"/>
      <c r="I35" s="118"/>
      <c r="J35" s="118"/>
      <c r="K35" s="118"/>
      <c r="L35" s="118"/>
      <c r="M35" s="118"/>
      <c r="N35" s="118"/>
      <c r="O35" s="118"/>
    </row>
    <row r="36" spans="1:18" ht="22.5" customHeight="1">
      <c r="A36" s="65"/>
      <c r="B36" s="115" t="s">
        <v>194</v>
      </c>
      <c r="C36" s="115"/>
      <c r="D36" s="115"/>
      <c r="E36" s="115"/>
      <c r="F36" s="115"/>
      <c r="G36" s="115"/>
      <c r="H36" s="115"/>
      <c r="I36" s="115"/>
      <c r="J36" s="115"/>
      <c r="K36" s="115"/>
      <c r="L36" s="115"/>
      <c r="M36" s="115"/>
      <c r="N36" s="115"/>
      <c r="O36" s="115"/>
    </row>
    <row r="37" spans="1:18" ht="31.5" customHeight="1">
      <c r="A37" s="65"/>
      <c r="B37" s="116" t="s">
        <v>164</v>
      </c>
      <c r="C37" s="116"/>
      <c r="D37" s="116"/>
      <c r="E37" s="116"/>
      <c r="F37" s="116"/>
      <c r="G37" s="116"/>
      <c r="H37" s="116"/>
      <c r="I37" s="116"/>
      <c r="J37" s="116"/>
      <c r="K37" s="116"/>
      <c r="L37" s="116"/>
      <c r="M37" s="116"/>
      <c r="N37" s="116"/>
      <c r="O37" s="116"/>
    </row>
    <row r="38" spans="1:18" ht="31.5" customHeight="1">
      <c r="A38" s="64"/>
      <c r="B38" s="122" t="s">
        <v>117</v>
      </c>
      <c r="C38" s="122"/>
      <c r="D38" s="122"/>
      <c r="E38" s="122"/>
      <c r="F38" s="122"/>
      <c r="G38" s="122"/>
      <c r="H38" s="122"/>
      <c r="I38" s="122"/>
      <c r="J38" s="122"/>
      <c r="K38" s="122"/>
      <c r="L38" s="122"/>
      <c r="M38" s="122"/>
      <c r="N38" s="122"/>
      <c r="O38" s="122"/>
    </row>
    <row r="39" spans="1:18" ht="32.25" customHeight="1">
      <c r="A39" s="64"/>
      <c r="B39" s="122" t="s">
        <v>170</v>
      </c>
      <c r="C39" s="122"/>
      <c r="D39" s="122"/>
      <c r="E39" s="122"/>
      <c r="F39" s="122"/>
      <c r="G39" s="122"/>
      <c r="H39" s="122"/>
      <c r="I39" s="122"/>
      <c r="J39" s="122"/>
      <c r="K39" s="122"/>
      <c r="L39" s="122"/>
      <c r="M39" s="122"/>
      <c r="N39" s="122"/>
      <c r="O39" s="122"/>
      <c r="P39" s="63"/>
      <c r="Q39" s="63"/>
      <c r="R39" s="63"/>
    </row>
    <row r="40" spans="1:18" ht="32.25" customHeight="1">
      <c r="A40" s="64"/>
      <c r="B40" s="122" t="s">
        <v>178</v>
      </c>
      <c r="C40" s="122"/>
      <c r="D40" s="122"/>
      <c r="E40" s="122"/>
      <c r="F40" s="122"/>
      <c r="G40" s="122"/>
      <c r="H40" s="122"/>
      <c r="I40" s="122"/>
      <c r="J40" s="122"/>
      <c r="K40" s="122"/>
      <c r="L40" s="122"/>
      <c r="M40" s="122"/>
      <c r="N40" s="122"/>
      <c r="O40" s="122"/>
      <c r="P40" s="63"/>
      <c r="Q40" s="63"/>
      <c r="R40" s="63"/>
    </row>
    <row r="41" spans="1:18" ht="20.25" customHeight="1">
      <c r="A41" s="20"/>
      <c r="B41" s="122" t="s">
        <v>180</v>
      </c>
      <c r="C41" s="122"/>
      <c r="D41" s="122"/>
      <c r="E41" s="122"/>
      <c r="F41" s="122"/>
      <c r="G41" s="122"/>
      <c r="H41" s="122"/>
      <c r="I41" s="122"/>
      <c r="J41" s="122"/>
      <c r="K41" s="122"/>
      <c r="L41" s="122"/>
      <c r="M41" s="122"/>
      <c r="N41" s="122"/>
      <c r="O41" s="122"/>
    </row>
    <row r="42" spans="1:18" ht="32.25" customHeight="1">
      <c r="A42" s="64"/>
      <c r="B42" s="123" t="s">
        <v>143</v>
      </c>
      <c r="C42" s="123"/>
      <c r="D42" s="123"/>
      <c r="E42" s="123"/>
      <c r="F42" s="123"/>
      <c r="G42" s="123"/>
      <c r="H42" s="123"/>
      <c r="I42" s="123"/>
      <c r="J42" s="123"/>
      <c r="K42" s="123"/>
      <c r="L42" s="123"/>
      <c r="M42" s="123"/>
      <c r="N42" s="123"/>
      <c r="O42" s="123"/>
    </row>
    <row r="43" spans="1:18" ht="9" customHeight="1"/>
    <row r="44" spans="1:18" ht="66" customHeight="1">
      <c r="A44" s="121" t="s">
        <v>71</v>
      </c>
      <c r="B44" s="121"/>
      <c r="C44" s="121"/>
      <c r="D44" s="121"/>
      <c r="E44" s="121"/>
      <c r="F44" s="121"/>
      <c r="G44" s="121"/>
      <c r="H44" s="121"/>
      <c r="I44" s="121"/>
      <c r="J44" s="121"/>
      <c r="K44" s="121"/>
      <c r="L44" s="121"/>
      <c r="M44" s="121"/>
      <c r="N44" s="121"/>
      <c r="O44" s="121"/>
    </row>
    <row r="45" spans="1:18" ht="9.75" customHeight="1"/>
    <row r="46" spans="1:18" ht="78" customHeight="1">
      <c r="A46" s="121" t="s">
        <v>99</v>
      </c>
      <c r="B46" s="121"/>
      <c r="C46" s="121"/>
      <c r="D46" s="121"/>
      <c r="E46" s="121"/>
      <c r="F46" s="121"/>
      <c r="G46" s="121"/>
      <c r="H46" s="121"/>
      <c r="I46" s="121"/>
      <c r="J46" s="121"/>
      <c r="K46" s="121"/>
      <c r="L46" s="121"/>
      <c r="M46" s="121"/>
      <c r="N46" s="121"/>
      <c r="O46" s="121"/>
    </row>
    <row r="47" spans="1:18" ht="9.75" customHeight="1"/>
    <row r="48" spans="1:18" ht="45" customHeight="1">
      <c r="A48" s="121" t="s">
        <v>72</v>
      </c>
      <c r="B48" s="121"/>
      <c r="C48" s="121"/>
      <c r="D48" s="121"/>
      <c r="E48" s="121"/>
      <c r="F48" s="121"/>
      <c r="G48" s="121"/>
      <c r="H48" s="121"/>
      <c r="I48" s="121"/>
      <c r="J48" s="121"/>
      <c r="K48" s="121"/>
      <c r="L48" s="121"/>
      <c r="M48" s="121"/>
      <c r="N48" s="121"/>
      <c r="O48" s="121"/>
    </row>
    <row r="49" spans="1:15" ht="9" customHeight="1"/>
    <row r="50" spans="1:15" ht="13.5" customHeight="1">
      <c r="A50" s="1" t="s">
        <v>70</v>
      </c>
    </row>
    <row r="51" spans="1:15" ht="13.5" customHeight="1">
      <c r="A51" s="105"/>
      <c r="B51" s="105"/>
      <c r="C51" s="105"/>
      <c r="D51" s="105"/>
      <c r="E51" s="105"/>
      <c r="F51" s="105"/>
      <c r="G51" s="105"/>
      <c r="H51" s="105"/>
      <c r="I51" s="105"/>
      <c r="J51" s="105"/>
      <c r="K51" s="105"/>
      <c r="L51" s="105"/>
      <c r="M51" s="105"/>
      <c r="N51" s="105"/>
      <c r="O51" s="105"/>
    </row>
    <row r="53" spans="1:15" ht="13.5" customHeight="1">
      <c r="A53" s="105" t="s">
        <v>50</v>
      </c>
      <c r="B53" s="105"/>
      <c r="C53" s="105"/>
      <c r="D53" s="105"/>
      <c r="E53" s="105"/>
      <c r="F53" s="105"/>
      <c r="G53" s="105"/>
      <c r="H53" s="105"/>
      <c r="I53" s="105"/>
      <c r="J53" s="105"/>
      <c r="K53" s="105"/>
      <c r="L53" s="105"/>
      <c r="M53" s="105"/>
      <c r="N53" s="105"/>
      <c r="O53" s="105"/>
    </row>
  </sheetData>
  <sheetProtection algorithmName="SHA-512" hashValue="U8xO7mf4JV9wzGhBldBrkwCRLzVGlLw0RdoeMkGhk8Ub2ue314leaSC+QKseO++GoOGi1D99/gKK4P2oxUy5Jg==" saltValue="+5q0Gosr2GAByv46LdgBtA==" spinCount="100000" sheet="1" objects="1" scenarios="1"/>
  <mergeCells count="30">
    <mergeCell ref="A53:O53"/>
    <mergeCell ref="A51:O51"/>
    <mergeCell ref="B33:O33"/>
    <mergeCell ref="B36:O36"/>
    <mergeCell ref="A30:J30"/>
    <mergeCell ref="A31:O31"/>
    <mergeCell ref="A48:O48"/>
    <mergeCell ref="B35:O35"/>
    <mergeCell ref="A46:O46"/>
    <mergeCell ref="B41:O41"/>
    <mergeCell ref="B39:O39"/>
    <mergeCell ref="B38:O38"/>
    <mergeCell ref="A44:O44"/>
    <mergeCell ref="B42:O42"/>
    <mergeCell ref="B32:O32"/>
    <mergeCell ref="B40:O40"/>
    <mergeCell ref="B34:O34"/>
    <mergeCell ref="B37:O37"/>
    <mergeCell ref="K8:O8"/>
    <mergeCell ref="N10:O10"/>
    <mergeCell ref="A29:O29"/>
    <mergeCell ref="E8:I8"/>
    <mergeCell ref="H10:I10"/>
    <mergeCell ref="K7:O7"/>
    <mergeCell ref="E7:I7"/>
    <mergeCell ref="A1:P1"/>
    <mergeCell ref="A2:P2"/>
    <mergeCell ref="A3:P3"/>
    <mergeCell ref="A4:P4"/>
    <mergeCell ref="A5:P5"/>
  </mergeCells>
  <printOptions horizontalCentered="1"/>
  <pageMargins left="0.7" right="0.7" top="0.5" bottom="0.5" header="0.3" footer="0.3"/>
  <pageSetup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ColWidth="9.1796875" defaultRowHeight="12.5"/>
  <cols>
    <col min="1" max="1" width="60.26953125" style="1" customWidth="1"/>
    <col min="2" max="2" width="1.81640625" style="1" customWidth="1"/>
    <col min="3" max="3" width="23.7265625" style="1" customWidth="1"/>
    <col min="4" max="4" width="1.81640625" style="1" customWidth="1"/>
    <col min="5" max="5" width="23.7265625" style="1" customWidth="1"/>
    <col min="6" max="6" width="1.81640625" style="1" customWidth="1"/>
    <col min="7" max="7" width="15.81640625" style="1" customWidth="1"/>
    <col min="8" max="8" width="11.81640625" style="1" customWidth="1"/>
    <col min="9" max="16384" width="9.1796875" style="1"/>
  </cols>
  <sheetData>
    <row r="1" spans="1:9" s="10" customFormat="1" ht="15.75" customHeight="1">
      <c r="A1" s="109" t="s">
        <v>0</v>
      </c>
      <c r="B1" s="109"/>
      <c r="C1" s="109"/>
      <c r="D1" s="109"/>
      <c r="E1" s="109"/>
      <c r="F1" s="109"/>
      <c r="G1" s="109"/>
      <c r="H1" s="109"/>
      <c r="I1" s="109"/>
    </row>
    <row r="2" spans="1:9" s="10" customFormat="1" ht="15.75" customHeight="1">
      <c r="A2" s="109" t="s">
        <v>77</v>
      </c>
      <c r="B2" s="109"/>
      <c r="C2" s="109"/>
      <c r="D2" s="109"/>
      <c r="E2" s="109"/>
      <c r="F2" s="51"/>
      <c r="G2" s="51"/>
    </row>
    <row r="3" spans="1:9" s="10" customFormat="1" ht="15.75" customHeight="1">
      <c r="A3" s="109" t="s">
        <v>78</v>
      </c>
      <c r="B3" s="109"/>
      <c r="C3" s="109"/>
      <c r="D3" s="109"/>
      <c r="E3" s="109"/>
      <c r="F3" s="51"/>
      <c r="G3" s="51"/>
    </row>
    <row r="4" spans="1:9" s="10" customFormat="1" ht="15.75" customHeight="1">
      <c r="A4" s="109" t="s">
        <v>3</v>
      </c>
      <c r="B4" s="109"/>
      <c r="C4" s="109"/>
      <c r="D4" s="109"/>
      <c r="E4" s="109"/>
      <c r="F4" s="51"/>
      <c r="G4" s="51"/>
    </row>
    <row r="5" spans="1:9" s="10" customFormat="1" ht="15.75" customHeight="1">
      <c r="A5" s="109" t="s">
        <v>4</v>
      </c>
      <c r="B5" s="109"/>
      <c r="C5" s="109"/>
      <c r="D5" s="109"/>
      <c r="E5" s="109"/>
      <c r="F5" s="51"/>
      <c r="G5" s="51"/>
    </row>
    <row r="8" spans="1:9" ht="13">
      <c r="A8" s="124" t="s">
        <v>156</v>
      </c>
      <c r="B8" s="124"/>
      <c r="C8" s="124"/>
      <c r="D8" s="124"/>
      <c r="E8" s="124"/>
    </row>
    <row r="10" spans="1:9" ht="13">
      <c r="A10" s="9" t="s">
        <v>86</v>
      </c>
    </row>
    <row r="11" spans="1:9" ht="13.5" thickBot="1">
      <c r="C11" s="7" t="s">
        <v>166</v>
      </c>
      <c r="E11" s="67" t="s">
        <v>154</v>
      </c>
      <c r="F11" s="8"/>
    </row>
    <row r="12" spans="1:9">
      <c r="A12" s="3" t="s">
        <v>74</v>
      </c>
      <c r="C12" s="4">
        <v>671</v>
      </c>
      <c r="E12" s="4">
        <v>622</v>
      </c>
    </row>
    <row r="13" spans="1:9">
      <c r="A13" s="3" t="s">
        <v>75</v>
      </c>
      <c r="C13" s="23">
        <v>0.59199999999999997</v>
      </c>
      <c r="E13" s="23">
        <v>0.60699999999999998</v>
      </c>
    </row>
    <row r="14" spans="1:9">
      <c r="A14" s="3" t="s">
        <v>76</v>
      </c>
      <c r="C14" s="4">
        <v>166</v>
      </c>
      <c r="E14" s="4">
        <v>158</v>
      </c>
    </row>
    <row r="15" spans="1:9">
      <c r="A15" s="3" t="s">
        <v>95</v>
      </c>
      <c r="C15" s="23">
        <v>0.248</v>
      </c>
      <c r="E15" s="23">
        <v>0.253</v>
      </c>
    </row>
    <row r="18" spans="1:6" ht="13">
      <c r="A18" s="9" t="s">
        <v>87</v>
      </c>
    </row>
    <row r="19" spans="1:6" ht="13.5" thickBot="1">
      <c r="C19" s="83" t="str">
        <f>C11</f>
        <v>Q4'20</v>
      </c>
      <c r="E19" s="83" t="str">
        <f>E11</f>
        <v>Q4'19</v>
      </c>
      <c r="F19" s="21"/>
    </row>
    <row r="20" spans="1:6">
      <c r="A20" s="3" t="s">
        <v>74</v>
      </c>
      <c r="C20" s="4">
        <v>294</v>
      </c>
      <c r="E20" s="4">
        <v>269</v>
      </c>
    </row>
    <row r="21" spans="1:6">
      <c r="A21" s="3" t="s">
        <v>75</v>
      </c>
      <c r="C21" s="23">
        <v>0.50900000000000001</v>
      </c>
      <c r="E21" s="23">
        <v>0.54</v>
      </c>
    </row>
    <row r="22" spans="1:6">
      <c r="A22" s="3" t="s">
        <v>76</v>
      </c>
      <c r="C22" s="4">
        <v>60</v>
      </c>
      <c r="E22" s="4">
        <v>53</v>
      </c>
    </row>
    <row r="23" spans="1:6">
      <c r="A23" s="3" t="s">
        <v>95</v>
      </c>
      <c r="C23" s="23">
        <v>0.20300000000000001</v>
      </c>
      <c r="E23" s="23">
        <v>0.19700000000000001</v>
      </c>
    </row>
    <row r="26" spans="1:6" ht="13">
      <c r="A26" s="9" t="s">
        <v>101</v>
      </c>
    </row>
    <row r="27" spans="1:6" ht="13.5" thickBot="1">
      <c r="C27" s="83" t="str">
        <f>C11</f>
        <v>Q4'20</v>
      </c>
      <c r="E27" s="83" t="str">
        <f>E11</f>
        <v>Q4'19</v>
      </c>
      <c r="F27" s="21"/>
    </row>
    <row r="28" spans="1:6">
      <c r="A28" s="3" t="s">
        <v>74</v>
      </c>
      <c r="C28" s="4">
        <v>518</v>
      </c>
      <c r="E28" s="4">
        <v>476</v>
      </c>
    </row>
    <row r="29" spans="1:6">
      <c r="A29" s="3" t="s">
        <v>75</v>
      </c>
      <c r="C29" s="23">
        <v>0.51800000000000002</v>
      </c>
      <c r="E29" s="23">
        <v>0.52600000000000002</v>
      </c>
    </row>
    <row r="30" spans="1:6">
      <c r="A30" s="3" t="s">
        <v>76</v>
      </c>
      <c r="C30" s="4">
        <v>143</v>
      </c>
      <c r="E30" s="4">
        <v>133</v>
      </c>
    </row>
    <row r="31" spans="1:6">
      <c r="A31" s="3" t="s">
        <v>95</v>
      </c>
      <c r="C31" s="23">
        <v>0.27700000000000002</v>
      </c>
      <c r="E31" s="23">
        <v>0.28000000000000003</v>
      </c>
    </row>
    <row r="34" spans="1:6" ht="13">
      <c r="A34" s="124" t="s">
        <v>91</v>
      </c>
      <c r="B34" s="124"/>
      <c r="C34" s="124"/>
      <c r="D34" s="124"/>
      <c r="E34" s="124"/>
    </row>
    <row r="36" spans="1:6" ht="13">
      <c r="A36" s="9" t="s">
        <v>86</v>
      </c>
    </row>
    <row r="37" spans="1:6" ht="13.5" thickBot="1">
      <c r="C37" s="89" t="s">
        <v>167</v>
      </c>
      <c r="E37" s="89" t="s">
        <v>155</v>
      </c>
      <c r="F37" s="88"/>
    </row>
    <row r="38" spans="1:6">
      <c r="A38" s="3" t="s">
        <v>74</v>
      </c>
      <c r="C38" s="4">
        <v>2392</v>
      </c>
      <c r="E38" s="4">
        <v>2302</v>
      </c>
    </row>
    <row r="39" spans="1:6">
      <c r="A39" s="3" t="s">
        <v>75</v>
      </c>
      <c r="C39" s="23">
        <v>0.59199999999999997</v>
      </c>
      <c r="E39" s="23">
        <v>0.61</v>
      </c>
    </row>
    <row r="40" spans="1:6">
      <c r="A40" s="3" t="s">
        <v>76</v>
      </c>
      <c r="C40" s="4">
        <v>548</v>
      </c>
      <c r="E40" s="4">
        <v>542</v>
      </c>
    </row>
    <row r="41" spans="1:6">
      <c r="A41" s="3" t="s">
        <v>95</v>
      </c>
      <c r="C41" s="23">
        <v>0.22900000000000001</v>
      </c>
      <c r="E41" s="23">
        <v>0.23499999999999999</v>
      </c>
    </row>
    <row r="44" spans="1:6" ht="13">
      <c r="A44" s="9" t="s">
        <v>87</v>
      </c>
    </row>
    <row r="45" spans="1:6" ht="13.5" thickBot="1">
      <c r="C45" s="89" t="str">
        <f>C37</f>
        <v>FY20</v>
      </c>
      <c r="E45" s="99" t="str">
        <f>E37</f>
        <v>FY19</v>
      </c>
      <c r="F45" s="88"/>
    </row>
    <row r="46" spans="1:6">
      <c r="A46" s="3" t="s">
        <v>74</v>
      </c>
      <c r="C46" s="4">
        <v>1047</v>
      </c>
      <c r="E46" s="4">
        <v>1021</v>
      </c>
    </row>
    <row r="47" spans="1:6">
      <c r="A47" s="3" t="s">
        <v>75</v>
      </c>
      <c r="C47" s="23">
        <v>0.51900000000000002</v>
      </c>
      <c r="E47" s="23">
        <v>0.54700000000000004</v>
      </c>
    </row>
    <row r="48" spans="1:6">
      <c r="A48" s="3" t="s">
        <v>76</v>
      </c>
      <c r="C48" s="4">
        <v>192</v>
      </c>
      <c r="E48" s="4">
        <v>185</v>
      </c>
    </row>
    <row r="49" spans="1:8">
      <c r="A49" s="3" t="s">
        <v>95</v>
      </c>
      <c r="C49" s="23">
        <v>0.183</v>
      </c>
      <c r="E49" s="23">
        <v>0.182</v>
      </c>
    </row>
    <row r="52" spans="1:8" ht="13">
      <c r="A52" s="9" t="s">
        <v>101</v>
      </c>
    </row>
    <row r="53" spans="1:8" ht="13.5" thickBot="1">
      <c r="C53" s="89" t="str">
        <f>C37</f>
        <v>FY20</v>
      </c>
      <c r="E53" s="99" t="str">
        <f>E37</f>
        <v>FY19</v>
      </c>
      <c r="F53" s="88"/>
    </row>
    <row r="54" spans="1:8">
      <c r="A54" s="3" t="s">
        <v>74</v>
      </c>
      <c r="C54" s="4">
        <v>1900</v>
      </c>
      <c r="E54" s="4">
        <v>1840</v>
      </c>
    </row>
    <row r="55" spans="1:8">
      <c r="A55" s="3" t="s">
        <v>75</v>
      </c>
      <c r="C55" s="23">
        <v>0.52200000000000002</v>
      </c>
      <c r="E55" s="23">
        <v>0.51800000000000002</v>
      </c>
    </row>
    <row r="56" spans="1:8">
      <c r="A56" s="3" t="s">
        <v>76</v>
      </c>
      <c r="C56" s="4">
        <v>516</v>
      </c>
      <c r="E56" s="4">
        <v>475</v>
      </c>
    </row>
    <row r="57" spans="1:8">
      <c r="A57" s="3" t="s">
        <v>95</v>
      </c>
      <c r="C57" s="23">
        <v>0.27200000000000002</v>
      </c>
      <c r="E57" s="23">
        <v>0.25800000000000001</v>
      </c>
    </row>
    <row r="61" spans="1:8" ht="67.5" customHeight="1">
      <c r="A61" s="121" t="s">
        <v>191</v>
      </c>
      <c r="B61" s="121"/>
      <c r="C61" s="121"/>
      <c r="D61" s="121"/>
      <c r="E61" s="121"/>
      <c r="F61" s="52"/>
      <c r="G61" s="52"/>
      <c r="H61" s="52"/>
    </row>
    <row r="63" spans="1:8" ht="41.25" customHeight="1">
      <c r="A63" s="121" t="s">
        <v>79</v>
      </c>
      <c r="B63" s="121"/>
      <c r="C63" s="121"/>
      <c r="D63" s="121"/>
      <c r="E63" s="121"/>
      <c r="F63" s="52"/>
      <c r="G63" s="52"/>
      <c r="H63" s="52"/>
    </row>
    <row r="65" spans="1:8">
      <c r="A65" s="1" t="s">
        <v>80</v>
      </c>
    </row>
    <row r="68" spans="1:8">
      <c r="A68" s="105" t="s">
        <v>81</v>
      </c>
      <c r="B68" s="105"/>
      <c r="C68" s="105"/>
      <c r="D68" s="105"/>
      <c r="E68" s="105"/>
      <c r="F68" s="61"/>
      <c r="G68" s="61"/>
      <c r="H68" s="61"/>
    </row>
  </sheetData>
  <sheetProtection algorithmName="SHA-512" hashValue="zNlH8LWkgUU01KJaGN7I1Vygs9BOlnte2wYdVOfDQv7FFumRkHVh5egIEO/fcdiAUkhZ3FYXHX6q9OL+UUMIRw==" saltValue="6k8HKtLqID6ezvDqCsJFoQ=="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ColWidth="9.1796875" defaultRowHeight="14"/>
  <cols>
    <col min="1" max="1" width="48.453125" style="42" customWidth="1"/>
    <col min="2" max="3" width="11.1796875" style="42" customWidth="1"/>
    <col min="4" max="4" width="15.453125" style="42" customWidth="1"/>
    <col min="5" max="5" width="3.7265625" style="42" customWidth="1"/>
    <col min="6" max="7" width="16.453125" style="42" customWidth="1"/>
    <col min="8" max="8" width="3.7265625" style="42" customWidth="1"/>
    <col min="9" max="9" width="16.54296875" style="42" customWidth="1"/>
    <col min="10" max="16384" width="9.1796875" style="42"/>
  </cols>
  <sheetData>
    <row r="1" spans="1:12" ht="15.75" customHeight="1">
      <c r="A1" s="109" t="s">
        <v>0</v>
      </c>
      <c r="B1" s="109"/>
      <c r="C1" s="109"/>
      <c r="D1" s="109"/>
      <c r="E1" s="109"/>
      <c r="F1" s="109"/>
      <c r="G1" s="109"/>
      <c r="H1" s="109"/>
      <c r="I1" s="109"/>
      <c r="L1" s="50"/>
    </row>
    <row r="2" spans="1:12" ht="15.75" customHeight="1">
      <c r="A2" s="109" t="s">
        <v>122</v>
      </c>
      <c r="B2" s="109"/>
      <c r="C2" s="109"/>
      <c r="D2" s="109"/>
      <c r="E2" s="109"/>
      <c r="F2" s="109"/>
      <c r="G2" s="109"/>
      <c r="H2" s="109"/>
      <c r="I2" s="109"/>
      <c r="L2" s="50"/>
    </row>
    <row r="3" spans="1:12" ht="15.75" customHeight="1">
      <c r="A3" s="109" t="s">
        <v>100</v>
      </c>
      <c r="B3" s="109"/>
      <c r="C3" s="109"/>
      <c r="D3" s="109"/>
      <c r="E3" s="109"/>
      <c r="F3" s="109"/>
      <c r="G3" s="109"/>
      <c r="H3" s="109"/>
      <c r="I3" s="109"/>
      <c r="L3" s="50"/>
    </row>
    <row r="4" spans="1:12" ht="15.75" customHeight="1">
      <c r="A4" s="109" t="s">
        <v>90</v>
      </c>
      <c r="B4" s="109"/>
      <c r="C4" s="109"/>
      <c r="D4" s="109"/>
      <c r="E4" s="109"/>
      <c r="F4" s="109"/>
      <c r="G4" s="109"/>
      <c r="H4" s="109"/>
      <c r="I4" s="109"/>
    </row>
    <row r="5" spans="1:12" ht="15.75" customHeight="1">
      <c r="A5" s="109" t="s">
        <v>3</v>
      </c>
      <c r="B5" s="109"/>
      <c r="C5" s="109"/>
      <c r="D5" s="109"/>
      <c r="E5" s="109"/>
      <c r="F5" s="109"/>
      <c r="G5" s="109"/>
      <c r="H5" s="109"/>
      <c r="I5" s="109"/>
    </row>
    <row r="6" spans="1:12" ht="15.75" customHeight="1">
      <c r="A6" s="109" t="s">
        <v>4</v>
      </c>
      <c r="B6" s="109"/>
      <c r="C6" s="109"/>
      <c r="D6" s="109"/>
      <c r="E6" s="109"/>
      <c r="F6" s="109"/>
      <c r="G6" s="109"/>
      <c r="H6" s="109"/>
      <c r="I6" s="109"/>
    </row>
    <row r="7" spans="1:12" ht="15.75" customHeight="1"/>
    <row r="8" spans="1:12" s="1" customFormat="1" ht="13">
      <c r="B8" s="128" t="s">
        <v>91</v>
      </c>
      <c r="C8" s="128"/>
      <c r="D8" s="128"/>
      <c r="E8" s="128"/>
      <c r="F8" s="128"/>
      <c r="G8" s="128"/>
      <c r="H8" s="128"/>
      <c r="I8" s="128"/>
    </row>
    <row r="9" spans="1:12" s="1" customFormat="1" ht="12.5"/>
    <row r="10" spans="1:12" s="1" customFormat="1" ht="32.25" customHeight="1" thickBot="1">
      <c r="B10" s="125" t="s">
        <v>92</v>
      </c>
      <c r="C10" s="125"/>
      <c r="D10" s="125"/>
      <c r="E10" s="9"/>
      <c r="F10" s="46"/>
      <c r="G10" s="46"/>
      <c r="H10" s="47"/>
      <c r="I10" s="74"/>
    </row>
    <row r="11" spans="1:12" s="1" customFormat="1" ht="13">
      <c r="D11" s="85" t="s">
        <v>91</v>
      </c>
      <c r="F11" s="44"/>
      <c r="G11" s="44"/>
      <c r="H11" s="44"/>
      <c r="I11" s="44"/>
    </row>
    <row r="12" spans="1:12" s="1" customFormat="1" ht="13.5" thickBot="1">
      <c r="A12" s="43" t="s">
        <v>102</v>
      </c>
      <c r="B12" s="86" t="s">
        <v>166</v>
      </c>
      <c r="C12" s="86" t="s">
        <v>154</v>
      </c>
      <c r="D12" s="86" t="s">
        <v>93</v>
      </c>
      <c r="F12" s="74"/>
      <c r="G12" s="74"/>
      <c r="H12" s="44"/>
      <c r="I12" s="74"/>
    </row>
    <row r="13" spans="1:12" s="1" customFormat="1" ht="12.5">
      <c r="F13" s="44"/>
      <c r="G13" s="44"/>
      <c r="H13" s="44"/>
      <c r="I13" s="44"/>
    </row>
    <row r="14" spans="1:12" s="1" customFormat="1" ht="13">
      <c r="A14" s="1" t="s">
        <v>86</v>
      </c>
      <c r="B14" s="4">
        <v>671</v>
      </c>
      <c r="C14" s="4">
        <v>622</v>
      </c>
      <c r="D14" s="24">
        <v>0.08</v>
      </c>
      <c r="F14" s="74"/>
      <c r="G14" s="74"/>
      <c r="H14" s="44"/>
      <c r="I14" s="48"/>
    </row>
    <row r="15" spans="1:12" s="1" customFormat="1" ht="12.5">
      <c r="A15" s="1" t="s">
        <v>87</v>
      </c>
      <c r="B15" s="5">
        <v>294</v>
      </c>
      <c r="C15" s="5">
        <v>269</v>
      </c>
      <c r="D15" s="24">
        <v>0.09</v>
      </c>
      <c r="F15" s="49"/>
      <c r="G15" s="49"/>
      <c r="H15" s="44"/>
      <c r="I15" s="49"/>
    </row>
    <row r="16" spans="1:12" s="1" customFormat="1" ht="12.5">
      <c r="A16" s="1" t="s">
        <v>101</v>
      </c>
      <c r="B16" s="5">
        <v>518</v>
      </c>
      <c r="C16" s="5">
        <v>476</v>
      </c>
      <c r="D16" s="24">
        <v>0.09</v>
      </c>
      <c r="F16" s="49"/>
      <c r="G16" s="49"/>
      <c r="H16" s="44"/>
      <c r="I16" s="49"/>
    </row>
    <row r="17" spans="1:9" s="1" customFormat="1" ht="13" thickBot="1">
      <c r="A17" s="1" t="s">
        <v>94</v>
      </c>
      <c r="B17" s="12">
        <f>SUM(B14:B16)</f>
        <v>1483</v>
      </c>
      <c r="C17" s="12">
        <f>SUM(C14:C16)</f>
        <v>1367</v>
      </c>
      <c r="D17" s="79">
        <v>0.08</v>
      </c>
      <c r="F17" s="48"/>
      <c r="G17" s="48"/>
      <c r="H17" s="44"/>
      <c r="I17" s="48"/>
    </row>
    <row r="18" spans="1:9" s="1" customFormat="1" ht="13" thickTop="1">
      <c r="F18" s="44"/>
      <c r="G18" s="44"/>
      <c r="H18" s="44"/>
      <c r="I18" s="44"/>
    </row>
    <row r="19" spans="1:9" s="1" customFormat="1" ht="12.5">
      <c r="F19" s="44"/>
      <c r="G19" s="44"/>
      <c r="H19" s="44"/>
      <c r="I19" s="44"/>
    </row>
    <row r="20" spans="1:9" s="1" customFormat="1" ht="12.5">
      <c r="F20" s="44"/>
      <c r="G20" s="44"/>
      <c r="H20" s="44"/>
      <c r="I20" s="44"/>
    </row>
    <row r="21" spans="1:9" s="1" customFormat="1" ht="12.5"/>
    <row r="22" spans="1:9" s="1" customFormat="1" ht="43.5" customHeight="1" thickBot="1">
      <c r="B22" s="133" t="s">
        <v>119</v>
      </c>
      <c r="C22" s="133"/>
      <c r="D22" s="133"/>
      <c r="E22" s="9"/>
      <c r="F22" s="131" t="s">
        <v>125</v>
      </c>
      <c r="G22" s="131"/>
      <c r="H22" s="9"/>
      <c r="I22" s="75"/>
    </row>
    <row r="23" spans="1:9" s="1" customFormat="1" ht="16.5" customHeight="1">
      <c r="D23" s="85" t="s">
        <v>91</v>
      </c>
      <c r="F23" s="85" t="s">
        <v>91</v>
      </c>
      <c r="G23" s="130" t="s">
        <v>123</v>
      </c>
      <c r="I23" s="132" t="s">
        <v>129</v>
      </c>
    </row>
    <row r="24" spans="1:9" s="1" customFormat="1" ht="35.25" customHeight="1" thickBot="1">
      <c r="A24" s="43" t="s">
        <v>98</v>
      </c>
      <c r="B24" s="75" t="str">
        <f>B12</f>
        <v>Q4'20</v>
      </c>
      <c r="C24" s="75" t="str">
        <f>C12</f>
        <v>Q4'19</v>
      </c>
      <c r="D24" s="75" t="s">
        <v>93</v>
      </c>
      <c r="E24" s="76"/>
      <c r="F24" s="75" t="s">
        <v>93</v>
      </c>
      <c r="G24" s="131"/>
      <c r="I24" s="133"/>
    </row>
    <row r="25" spans="1:9" s="1" customFormat="1" ht="12.5"/>
    <row r="26" spans="1:9" s="1" customFormat="1" ht="12.5">
      <c r="A26" s="1" t="s">
        <v>86</v>
      </c>
      <c r="B26" s="4">
        <v>655</v>
      </c>
      <c r="C26" s="4">
        <v>622</v>
      </c>
      <c r="D26" s="24">
        <v>0.05</v>
      </c>
      <c r="E26" s="84"/>
      <c r="F26" s="24">
        <v>0.04</v>
      </c>
      <c r="G26" s="96" t="s">
        <v>196</v>
      </c>
      <c r="I26" s="4">
        <v>9</v>
      </c>
    </row>
    <row r="27" spans="1:9" s="1" customFormat="1" ht="12.5">
      <c r="A27" s="1" t="s">
        <v>110</v>
      </c>
      <c r="B27" s="5">
        <v>294</v>
      </c>
      <c r="C27" s="5">
        <v>269</v>
      </c>
      <c r="D27" s="24">
        <v>0.09</v>
      </c>
      <c r="E27" s="84"/>
      <c r="F27" s="80">
        <v>7.0000000000000007E-2</v>
      </c>
      <c r="G27" s="96" t="s">
        <v>188</v>
      </c>
      <c r="I27" s="5">
        <v>5</v>
      </c>
    </row>
    <row r="28" spans="1:9" s="1" customFormat="1" ht="12.5">
      <c r="A28" s="1" t="s">
        <v>111</v>
      </c>
      <c r="B28" s="18">
        <v>518</v>
      </c>
      <c r="C28" s="18">
        <v>476</v>
      </c>
      <c r="D28" s="24">
        <v>0.09</v>
      </c>
      <c r="E28" s="84"/>
      <c r="F28" s="80">
        <v>7.0000000000000007E-2</v>
      </c>
      <c r="G28" s="96" t="s">
        <v>188</v>
      </c>
      <c r="I28" s="5">
        <v>9</v>
      </c>
    </row>
    <row r="29" spans="1:9" s="1" customFormat="1" ht="13" thickBot="1">
      <c r="A29" s="1" t="s">
        <v>112</v>
      </c>
      <c r="B29" s="12">
        <f>SUM(B26:B28)</f>
        <v>1467</v>
      </c>
      <c r="C29" s="12">
        <f>SUM(C26:C28)</f>
        <v>1367</v>
      </c>
      <c r="D29" s="79">
        <v>7.0000000000000007E-2</v>
      </c>
      <c r="E29" s="84"/>
      <c r="F29" s="81">
        <v>0.06</v>
      </c>
      <c r="G29" s="87" t="s">
        <v>196</v>
      </c>
      <c r="I29" s="12">
        <f>SUM(I26:I28)</f>
        <v>23</v>
      </c>
    </row>
    <row r="30" spans="1:9" s="1" customFormat="1" ht="13" thickTop="1">
      <c r="G30" s="78"/>
    </row>
    <row r="31" spans="1:9" s="1" customFormat="1" ht="12.5"/>
    <row r="32" spans="1:9" s="1" customFormat="1" ht="12.5"/>
    <row r="33" spans="1:9" s="1" customFormat="1" ht="36" customHeight="1">
      <c r="A33" s="129" t="s">
        <v>124</v>
      </c>
      <c r="B33" s="121"/>
      <c r="C33" s="121"/>
      <c r="D33" s="121"/>
      <c r="E33" s="121"/>
      <c r="F33" s="121"/>
      <c r="G33" s="121"/>
      <c r="H33" s="121"/>
      <c r="I33" s="121"/>
    </row>
    <row r="34" spans="1:9" s="1" customFormat="1" ht="14.25" customHeight="1"/>
    <row r="35" spans="1:9" s="1" customFormat="1" ht="35.25" customHeight="1">
      <c r="A35" s="129" t="s">
        <v>197</v>
      </c>
      <c r="B35" s="121"/>
      <c r="C35" s="121"/>
      <c r="D35" s="121"/>
      <c r="E35" s="121"/>
      <c r="F35" s="121"/>
      <c r="G35" s="121"/>
      <c r="H35" s="121"/>
      <c r="I35" s="121"/>
    </row>
    <row r="36" spans="1:9" s="1" customFormat="1" ht="13.5" customHeight="1"/>
    <row r="37" spans="1:9" s="1" customFormat="1" ht="12.75" customHeight="1">
      <c r="A37" s="129" t="s">
        <v>126</v>
      </c>
      <c r="B37" s="121"/>
      <c r="C37" s="121"/>
      <c r="D37" s="121"/>
      <c r="E37" s="121"/>
      <c r="F37" s="121"/>
      <c r="G37" s="121"/>
      <c r="H37" s="121"/>
      <c r="I37" s="121"/>
    </row>
    <row r="38" spans="1:9" s="1" customFormat="1" ht="13.5" customHeight="1">
      <c r="A38" s="72"/>
      <c r="B38" s="73"/>
      <c r="C38" s="73"/>
      <c r="D38" s="73"/>
      <c r="E38" s="73"/>
      <c r="F38" s="73"/>
      <c r="G38" s="73"/>
      <c r="H38" s="73"/>
      <c r="I38" s="73"/>
    </row>
    <row r="39" spans="1:9" s="1" customFormat="1" ht="28.5" customHeight="1">
      <c r="A39" s="129" t="s">
        <v>114</v>
      </c>
      <c r="B39" s="121"/>
      <c r="C39" s="121"/>
      <c r="D39" s="121"/>
      <c r="E39" s="121"/>
      <c r="F39" s="121"/>
      <c r="G39" s="121"/>
      <c r="H39" s="121"/>
      <c r="I39" s="121"/>
    </row>
    <row r="40" spans="1:9" s="1" customFormat="1" ht="12.5"/>
    <row r="41" spans="1:9" s="1" customFormat="1" ht="12.5"/>
    <row r="42" spans="1:9" s="1" customFormat="1" ht="12.5">
      <c r="A42" s="105"/>
      <c r="B42" s="105"/>
      <c r="C42" s="105"/>
      <c r="D42" s="105"/>
      <c r="E42" s="105"/>
      <c r="F42" s="105"/>
      <c r="G42" s="105"/>
      <c r="H42" s="105"/>
      <c r="I42" s="105"/>
    </row>
    <row r="43" spans="1:9" s="1" customFormat="1" ht="12.5"/>
    <row r="44" spans="1:9" s="1" customFormat="1" ht="12.5"/>
    <row r="45" spans="1:9" s="1" customFormat="1" ht="12.5">
      <c r="A45" s="126" t="s">
        <v>73</v>
      </c>
      <c r="B45" s="127"/>
      <c r="C45" s="127"/>
      <c r="D45" s="127"/>
      <c r="E45" s="127"/>
      <c r="F45" s="127"/>
      <c r="G45" s="127"/>
      <c r="H45" s="127"/>
      <c r="I45" s="127"/>
    </row>
    <row r="46" spans="1:9" s="1" customFormat="1" ht="12.5"/>
    <row r="47" spans="1:9" s="1" customFormat="1" ht="12.5"/>
    <row r="48" spans="1:9" s="1" customFormat="1" ht="12.5"/>
    <row r="49" s="1" customFormat="1" ht="12.5"/>
    <row r="50" s="1" customFormat="1" ht="12.5"/>
  </sheetData>
  <sheetProtection algorithmName="SHA-512" hashValue="adI/rboAfBbVQ5t/uk1MEWVexUGv7eLK0D14uwtyX0OOgPIwMRNCdnSMFUF6My8abH/h+30AAy8KEIPJIevbAg==" saltValue="ZLBx8nMht3qXCtZ/UMDjsA==" spinCount="100000" sheet="1" objects="1" scenarios="1"/>
  <mergeCells count="18">
    <mergeCell ref="A45:I45"/>
    <mergeCell ref="B8:I8"/>
    <mergeCell ref="A33:I33"/>
    <mergeCell ref="A39:I39"/>
    <mergeCell ref="A42:I42"/>
    <mergeCell ref="G23:G24"/>
    <mergeCell ref="I23:I24"/>
    <mergeCell ref="A35:I35"/>
    <mergeCell ref="A37:I37"/>
    <mergeCell ref="B22:D22"/>
    <mergeCell ref="F22:G22"/>
    <mergeCell ref="A1:I1"/>
    <mergeCell ref="A2:I2"/>
    <mergeCell ref="A3:I3"/>
    <mergeCell ref="A4:I4"/>
    <mergeCell ref="B10:D10"/>
    <mergeCell ref="A5:I5"/>
    <mergeCell ref="A6:I6"/>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I50"/>
  <sheetViews>
    <sheetView zoomScale="80" zoomScaleNormal="80" workbookViewId="0">
      <selection sqref="A1:I1"/>
    </sheetView>
  </sheetViews>
  <sheetFormatPr defaultColWidth="9.1796875" defaultRowHeight="14"/>
  <cols>
    <col min="1" max="1" width="48.453125" style="42" customWidth="1"/>
    <col min="2" max="3" width="11.1796875" style="42" customWidth="1"/>
    <col min="4" max="4" width="15.453125" style="42" customWidth="1"/>
    <col min="5" max="5" width="3.7265625" style="42" customWidth="1"/>
    <col min="6" max="7" width="16.453125" style="42" customWidth="1"/>
    <col min="8" max="8" width="3.7265625" style="42" customWidth="1"/>
    <col min="9" max="9" width="16.54296875" style="42" customWidth="1"/>
    <col min="10" max="16384" width="9.1796875" style="42"/>
  </cols>
  <sheetData>
    <row r="1" spans="1:9" ht="15.75" customHeight="1">
      <c r="A1" s="109" t="s">
        <v>0</v>
      </c>
      <c r="B1" s="109"/>
      <c r="C1" s="109"/>
      <c r="D1" s="109"/>
      <c r="E1" s="109"/>
      <c r="F1" s="109"/>
      <c r="G1" s="109"/>
      <c r="H1" s="109"/>
      <c r="I1" s="109"/>
    </row>
    <row r="2" spans="1:9" ht="15.75" customHeight="1">
      <c r="A2" s="109" t="s">
        <v>122</v>
      </c>
      <c r="B2" s="109"/>
      <c r="C2" s="109"/>
      <c r="D2" s="109"/>
      <c r="E2" s="109"/>
      <c r="F2" s="109"/>
      <c r="G2" s="109"/>
      <c r="H2" s="109"/>
      <c r="I2" s="109"/>
    </row>
    <row r="3" spans="1:9" ht="15.75" customHeight="1">
      <c r="A3" s="109" t="s">
        <v>100</v>
      </c>
      <c r="B3" s="109"/>
      <c r="C3" s="109"/>
      <c r="D3" s="109"/>
      <c r="E3" s="109"/>
      <c r="F3" s="109"/>
      <c r="G3" s="109"/>
      <c r="H3" s="109"/>
      <c r="I3" s="109"/>
    </row>
    <row r="4" spans="1:9" ht="15.75" customHeight="1">
      <c r="A4" s="109" t="s">
        <v>90</v>
      </c>
      <c r="B4" s="109"/>
      <c r="C4" s="109"/>
      <c r="D4" s="109"/>
      <c r="E4" s="109"/>
      <c r="F4" s="109"/>
      <c r="G4" s="109"/>
      <c r="H4" s="109"/>
      <c r="I4" s="109"/>
    </row>
    <row r="5" spans="1:9" ht="15.75" customHeight="1">
      <c r="A5" s="109" t="s">
        <v>3</v>
      </c>
      <c r="B5" s="109"/>
      <c r="C5" s="109"/>
      <c r="D5" s="109"/>
      <c r="E5" s="109"/>
      <c r="F5" s="109"/>
      <c r="G5" s="109"/>
      <c r="H5" s="109"/>
      <c r="I5" s="109"/>
    </row>
    <row r="6" spans="1:9" ht="15.75" customHeight="1">
      <c r="A6" s="109" t="s">
        <v>4</v>
      </c>
      <c r="B6" s="109"/>
      <c r="C6" s="109"/>
      <c r="D6" s="109"/>
      <c r="E6" s="109"/>
      <c r="F6" s="109"/>
      <c r="G6" s="109"/>
      <c r="H6" s="109"/>
      <c r="I6" s="109"/>
    </row>
    <row r="7" spans="1:9" ht="15.75" customHeight="1"/>
    <row r="8" spans="1:9" s="1" customFormat="1" ht="13">
      <c r="B8" s="128" t="s">
        <v>91</v>
      </c>
      <c r="C8" s="128"/>
      <c r="D8" s="128"/>
      <c r="E8" s="128"/>
      <c r="F8" s="128"/>
      <c r="G8" s="128"/>
      <c r="H8" s="128"/>
      <c r="I8" s="128"/>
    </row>
    <row r="9" spans="1:9" s="1" customFormat="1" ht="12.5"/>
    <row r="10" spans="1:9" s="1" customFormat="1" ht="32.25" customHeight="1" thickBot="1">
      <c r="B10" s="125" t="s">
        <v>92</v>
      </c>
      <c r="C10" s="125"/>
      <c r="D10" s="125"/>
      <c r="E10" s="9"/>
      <c r="F10" s="46"/>
      <c r="G10" s="46"/>
      <c r="H10" s="47"/>
      <c r="I10" s="74"/>
    </row>
    <row r="11" spans="1:9" s="1" customFormat="1" ht="13">
      <c r="D11" s="91" t="s">
        <v>91</v>
      </c>
      <c r="F11" s="44"/>
      <c r="G11" s="44"/>
      <c r="H11" s="44"/>
      <c r="I11" s="44"/>
    </row>
    <row r="12" spans="1:9" s="1" customFormat="1" ht="13.5" thickBot="1">
      <c r="A12" s="43" t="s">
        <v>102</v>
      </c>
      <c r="B12" s="93" t="s">
        <v>167</v>
      </c>
      <c r="C12" s="93" t="s">
        <v>155</v>
      </c>
      <c r="D12" s="93" t="s">
        <v>93</v>
      </c>
      <c r="F12" s="74"/>
      <c r="G12" s="74"/>
      <c r="H12" s="44"/>
      <c r="I12" s="74"/>
    </row>
    <row r="13" spans="1:9" s="1" customFormat="1" ht="12.5">
      <c r="F13" s="44"/>
      <c r="G13" s="44"/>
      <c r="H13" s="44"/>
      <c r="I13" s="44"/>
    </row>
    <row r="14" spans="1:9" s="1" customFormat="1" ht="13">
      <c r="A14" s="1" t="s">
        <v>86</v>
      </c>
      <c r="B14" s="4">
        <v>2392</v>
      </c>
      <c r="C14" s="4">
        <v>2302</v>
      </c>
      <c r="D14" s="24">
        <v>0.04</v>
      </c>
      <c r="F14" s="74"/>
      <c r="G14" s="74"/>
      <c r="H14" s="44"/>
      <c r="I14" s="48"/>
    </row>
    <row r="15" spans="1:9" s="1" customFormat="1" ht="12.5">
      <c r="A15" s="1" t="s">
        <v>87</v>
      </c>
      <c r="B15" s="5">
        <v>1047</v>
      </c>
      <c r="C15" s="5">
        <v>1021</v>
      </c>
      <c r="D15" s="24">
        <v>0.02</v>
      </c>
      <c r="F15" s="49"/>
      <c r="G15" s="49"/>
      <c r="H15" s="44"/>
      <c r="I15" s="49"/>
    </row>
    <row r="16" spans="1:9" s="1" customFormat="1" ht="12.5">
      <c r="A16" s="1" t="s">
        <v>101</v>
      </c>
      <c r="B16" s="5">
        <v>1900</v>
      </c>
      <c r="C16" s="5">
        <v>1840</v>
      </c>
      <c r="D16" s="24">
        <v>0.03</v>
      </c>
      <c r="F16" s="49"/>
      <c r="G16" s="49"/>
      <c r="H16" s="44"/>
      <c r="I16" s="49"/>
    </row>
    <row r="17" spans="1:9" s="1" customFormat="1" ht="13" thickBot="1">
      <c r="A17" s="1" t="s">
        <v>94</v>
      </c>
      <c r="B17" s="12">
        <f>SUM(B14:B16)</f>
        <v>5339</v>
      </c>
      <c r="C17" s="12">
        <f>SUM(C14:C16)</f>
        <v>5163</v>
      </c>
      <c r="D17" s="79">
        <v>0.03</v>
      </c>
      <c r="F17" s="48"/>
      <c r="G17" s="48"/>
      <c r="H17" s="44"/>
      <c r="I17" s="48"/>
    </row>
    <row r="18" spans="1:9" s="1" customFormat="1" ht="13" thickTop="1">
      <c r="F18" s="44"/>
      <c r="G18" s="44"/>
      <c r="H18" s="44"/>
      <c r="I18" s="44"/>
    </row>
    <row r="19" spans="1:9" s="1" customFormat="1" ht="12.5">
      <c r="F19" s="44"/>
      <c r="G19" s="44"/>
      <c r="H19" s="44"/>
      <c r="I19" s="44"/>
    </row>
    <row r="20" spans="1:9" s="1" customFormat="1" ht="12.5">
      <c r="F20" s="44"/>
      <c r="G20" s="44"/>
      <c r="H20" s="44"/>
      <c r="I20" s="44"/>
    </row>
    <row r="21" spans="1:9" s="1" customFormat="1" ht="12.5"/>
    <row r="22" spans="1:9" s="1" customFormat="1" ht="43.5" customHeight="1" thickBot="1">
      <c r="B22" s="133" t="s">
        <v>119</v>
      </c>
      <c r="C22" s="133"/>
      <c r="D22" s="133"/>
      <c r="E22" s="9"/>
      <c r="F22" s="131" t="s">
        <v>125</v>
      </c>
      <c r="G22" s="131"/>
      <c r="H22" s="9"/>
      <c r="I22" s="75"/>
    </row>
    <row r="23" spans="1:9" s="1" customFormat="1" ht="16.5" customHeight="1">
      <c r="D23" s="91" t="s">
        <v>91</v>
      </c>
      <c r="F23" s="91" t="s">
        <v>91</v>
      </c>
      <c r="G23" s="130" t="s">
        <v>123</v>
      </c>
      <c r="I23" s="132" t="s">
        <v>134</v>
      </c>
    </row>
    <row r="24" spans="1:9" s="1" customFormat="1" ht="35.25" customHeight="1" thickBot="1">
      <c r="A24" s="43" t="s">
        <v>98</v>
      </c>
      <c r="B24" s="75" t="str">
        <f>B12</f>
        <v>FY20</v>
      </c>
      <c r="C24" s="75" t="str">
        <f>C12</f>
        <v>FY19</v>
      </c>
      <c r="D24" s="75" t="s">
        <v>93</v>
      </c>
      <c r="E24" s="76"/>
      <c r="F24" s="75" t="s">
        <v>93</v>
      </c>
      <c r="G24" s="131"/>
      <c r="I24" s="133"/>
    </row>
    <row r="25" spans="1:9" s="1" customFormat="1" ht="12.5"/>
    <row r="26" spans="1:9" s="1" customFormat="1" ht="12.5">
      <c r="A26" s="1" t="s">
        <v>86</v>
      </c>
      <c r="B26" s="4">
        <v>2243</v>
      </c>
      <c r="C26" s="4">
        <v>2302</v>
      </c>
      <c r="D26" s="24">
        <v>-0.03</v>
      </c>
      <c r="E26" s="90"/>
      <c r="F26" s="24">
        <v>-0.02</v>
      </c>
      <c r="G26" s="96" t="s">
        <v>189</v>
      </c>
      <c r="I26" s="4">
        <v>-6</v>
      </c>
    </row>
    <row r="27" spans="1:9" s="1" customFormat="1" ht="12.5">
      <c r="A27" s="1" t="s">
        <v>110</v>
      </c>
      <c r="B27" s="5">
        <v>1047</v>
      </c>
      <c r="C27" s="5">
        <v>1021</v>
      </c>
      <c r="D27" s="24">
        <v>0.02</v>
      </c>
      <c r="E27" s="90"/>
      <c r="F27" s="24">
        <v>0.03</v>
      </c>
      <c r="G27" s="96" t="s">
        <v>189</v>
      </c>
      <c r="I27" s="5">
        <v>-2</v>
      </c>
    </row>
    <row r="28" spans="1:9" s="1" customFormat="1" ht="12.5">
      <c r="A28" s="1" t="s">
        <v>111</v>
      </c>
      <c r="B28" s="18">
        <v>1900</v>
      </c>
      <c r="C28" s="18">
        <v>1840</v>
      </c>
      <c r="D28" s="24">
        <v>0.03</v>
      </c>
      <c r="E28" s="90"/>
      <c r="F28" s="24">
        <v>0.04</v>
      </c>
      <c r="G28" s="96" t="s">
        <v>189</v>
      </c>
      <c r="I28" s="5">
        <v>-10</v>
      </c>
    </row>
    <row r="29" spans="1:9" s="1" customFormat="1" ht="13" thickBot="1">
      <c r="A29" s="1" t="s">
        <v>112</v>
      </c>
      <c r="B29" s="12">
        <f>SUM(B26:B28)</f>
        <v>5190</v>
      </c>
      <c r="C29" s="12">
        <f>SUM(C26:C28)</f>
        <v>5163</v>
      </c>
      <c r="D29" s="24">
        <v>0.01</v>
      </c>
      <c r="E29" s="90"/>
      <c r="F29" s="79">
        <v>0.01</v>
      </c>
      <c r="G29" s="104" t="s">
        <v>147</v>
      </c>
      <c r="I29" s="12">
        <f>SUM(I26:I28)</f>
        <v>-18</v>
      </c>
    </row>
    <row r="30" spans="1:9" s="1" customFormat="1" ht="13" thickTop="1">
      <c r="G30" s="78"/>
    </row>
    <row r="31" spans="1:9" s="1" customFormat="1" ht="12.5"/>
    <row r="32" spans="1:9" s="1" customFormat="1" ht="12.5"/>
    <row r="33" spans="1:9" s="1" customFormat="1" ht="35.25" customHeight="1">
      <c r="A33" s="129" t="s">
        <v>124</v>
      </c>
      <c r="B33" s="121"/>
      <c r="C33" s="121"/>
      <c r="D33" s="121"/>
      <c r="E33" s="121"/>
      <c r="F33" s="121"/>
      <c r="G33" s="121"/>
      <c r="H33" s="121"/>
      <c r="I33" s="121"/>
    </row>
    <row r="34" spans="1:9" s="1" customFormat="1" ht="13.5" customHeight="1"/>
    <row r="35" spans="1:9" s="1" customFormat="1" ht="36" customHeight="1">
      <c r="A35" s="129" t="s">
        <v>197</v>
      </c>
      <c r="B35" s="121"/>
      <c r="C35" s="121"/>
      <c r="D35" s="121"/>
      <c r="E35" s="121"/>
      <c r="F35" s="121"/>
      <c r="G35" s="121"/>
      <c r="H35" s="121"/>
      <c r="I35" s="121"/>
    </row>
    <row r="36" spans="1:9" s="1" customFormat="1" ht="13.5" customHeight="1"/>
    <row r="37" spans="1:9" s="1" customFormat="1" ht="12.75" customHeight="1">
      <c r="A37" s="129" t="s">
        <v>135</v>
      </c>
      <c r="B37" s="121"/>
      <c r="C37" s="121"/>
      <c r="D37" s="121"/>
      <c r="E37" s="121"/>
      <c r="F37" s="121"/>
      <c r="G37" s="121"/>
      <c r="H37" s="121"/>
      <c r="I37" s="121"/>
    </row>
    <row r="38" spans="1:9" s="1" customFormat="1" ht="12.5">
      <c r="A38" s="72"/>
      <c r="B38" s="92"/>
      <c r="C38" s="92"/>
      <c r="D38" s="92"/>
      <c r="E38" s="92"/>
      <c r="F38" s="92"/>
      <c r="G38" s="92"/>
      <c r="H38" s="92"/>
      <c r="I38" s="92"/>
    </row>
    <row r="39" spans="1:9" s="1" customFormat="1" ht="28.5" customHeight="1">
      <c r="A39" s="129" t="s">
        <v>114</v>
      </c>
      <c r="B39" s="121"/>
      <c r="C39" s="121"/>
      <c r="D39" s="121"/>
      <c r="E39" s="121"/>
      <c r="F39" s="121"/>
      <c r="G39" s="121"/>
      <c r="H39" s="121"/>
      <c r="I39" s="121"/>
    </row>
    <row r="40" spans="1:9" s="1" customFormat="1" ht="12.5"/>
    <row r="41" spans="1:9" s="1" customFormat="1" ht="12.5"/>
    <row r="42" spans="1:9" s="1" customFormat="1" ht="12.5">
      <c r="A42" s="105"/>
      <c r="B42" s="105"/>
      <c r="C42" s="105"/>
      <c r="D42" s="105"/>
      <c r="E42" s="105"/>
      <c r="F42" s="105"/>
      <c r="G42" s="105"/>
      <c r="H42" s="105"/>
      <c r="I42" s="105"/>
    </row>
    <row r="43" spans="1:9" s="1" customFormat="1" ht="12.5"/>
    <row r="44" spans="1:9" s="1" customFormat="1" ht="12.5"/>
    <row r="45" spans="1:9" s="1" customFormat="1" ht="12.5">
      <c r="A45" s="126" t="s">
        <v>133</v>
      </c>
      <c r="B45" s="127"/>
      <c r="C45" s="127"/>
      <c r="D45" s="127"/>
      <c r="E45" s="127"/>
      <c r="F45" s="127"/>
      <c r="G45" s="127"/>
      <c r="H45" s="127"/>
      <c r="I45" s="127"/>
    </row>
    <row r="46" spans="1:9" s="1" customFormat="1" ht="12.5"/>
    <row r="47" spans="1:9" s="1" customFormat="1" ht="12.5"/>
    <row r="48" spans="1:9" s="1" customFormat="1" ht="12.5"/>
    <row r="49" s="1" customFormat="1" ht="12.5"/>
    <row r="50" s="1" customFormat="1" ht="12.5"/>
  </sheetData>
  <sheetProtection algorithmName="SHA-512" hashValue="ScXVhNAHkFK8Iap8XMPJPogJDU5YK260PVHUdQzF3B3zQ35l+pzakCdJS3gxhnd/iMzO0dPMVA9iiHVJ1O8neA==" saltValue="k4BgwaTubiAxvYLnVqzJ9Q==" spinCount="100000" sheet="1" objects="1" scenarios="1"/>
  <mergeCells count="18">
    <mergeCell ref="A1:I1"/>
    <mergeCell ref="A2:I2"/>
    <mergeCell ref="A3:I3"/>
    <mergeCell ref="A4:I4"/>
    <mergeCell ref="A5:I5"/>
    <mergeCell ref="A6:I6"/>
    <mergeCell ref="B8:I8"/>
    <mergeCell ref="B10:D10"/>
    <mergeCell ref="B22:D22"/>
    <mergeCell ref="F22:G22"/>
    <mergeCell ref="A39:I39"/>
    <mergeCell ref="A42:I42"/>
    <mergeCell ref="A45:I45"/>
    <mergeCell ref="G23:G24"/>
    <mergeCell ref="I23:I24"/>
    <mergeCell ref="A33:I33"/>
    <mergeCell ref="A35:I35"/>
    <mergeCell ref="A37:I37"/>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EC326C0A20CE4BB9031F657C7B522D" ma:contentTypeVersion="13" ma:contentTypeDescription="Create a new document." ma:contentTypeScope="" ma:versionID="040ca697f04f3a5a137584cdff2e5359">
  <xsd:schema xmlns:xsd="http://www.w3.org/2001/XMLSchema" xmlns:xs="http://www.w3.org/2001/XMLSchema" xmlns:p="http://schemas.microsoft.com/office/2006/metadata/properties" xmlns:ns3="505aba91-fba4-45bb-8892-9d0963dd9a77" xmlns:ns4="9fd9fcdd-f263-4f46-b367-286b418cd123" targetNamespace="http://schemas.microsoft.com/office/2006/metadata/properties" ma:root="true" ma:fieldsID="8951ec4ad696bd19616e4b6f193399a9" ns3:_="" ns4:_="">
    <xsd:import namespace="505aba91-fba4-45bb-8892-9d0963dd9a77"/>
    <xsd:import namespace="9fd9fcdd-f263-4f46-b367-286b418cd12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aba91-fba4-45bb-8892-9d0963dd9a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d9fcdd-f263-4f46-b367-286b418cd12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E03C17-C4FB-4E62-B73E-12FA06785EC9}">
  <ds:schemaRefs>
    <ds:schemaRef ds:uri="505aba91-fba4-45bb-8892-9d0963dd9a77"/>
    <ds:schemaRef ds:uri="http://schemas.microsoft.com/office/2006/documentManagement/types"/>
    <ds:schemaRef ds:uri="http://schemas.microsoft.com/office/infopath/2007/PartnerControls"/>
    <ds:schemaRef ds:uri="http://purl.org/dc/elements/1.1/"/>
    <ds:schemaRef ds:uri="http://schemas.microsoft.com/office/2006/metadata/properties"/>
    <ds:schemaRef ds:uri="9fd9fcdd-f263-4f46-b367-286b418cd123"/>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0645B17-1983-4829-9A40-95D1C71BF84D}">
  <ds:schemaRefs>
    <ds:schemaRef ds:uri="http://schemas.microsoft.com/sharepoint/v3/contenttype/forms"/>
  </ds:schemaRefs>
</ds:datastoreItem>
</file>

<file path=customXml/itemProps3.xml><?xml version="1.0" encoding="utf-8"?>
<ds:datastoreItem xmlns:ds="http://schemas.openxmlformats.org/officeDocument/2006/customXml" ds:itemID="{8FF5C715-33D8-4248-AA8C-EDFCF5FA5E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5aba91-fba4-45bb-8892-9d0963dd9a77"/>
    <ds:schemaRef ds:uri="9fd9fcdd-f263-4f46-b367-286b418cd1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BEERMANN,TOM (A-United States,ex1)</cp:lastModifiedBy>
  <cp:lastPrinted>2020-11-13T15:05:54Z</cp:lastPrinted>
  <dcterms:created xsi:type="dcterms:W3CDTF">2013-08-09T21:32:29Z</dcterms:created>
  <dcterms:modified xsi:type="dcterms:W3CDTF">2020-11-20T17:20:42Z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0x010100E0EC326C0A20CE4BB9031F657C7B522D</vt:lpwstr>
  </property>
</Properties>
</file>