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https://agilent-my.sharepoint.com/personal/jackie_lin_agilent_com/Documents/Desktop/FY25/Q3'25/"/>
    </mc:Choice>
  </mc:AlternateContent>
  <xr:revisionPtr revIDLastSave="118" documentId="8_{1E0B4E85-036C-41C8-9E12-D42AE8D5836B}" xr6:coauthVersionLast="47" xr6:coauthVersionMax="47" xr10:uidLastSave="{5C14EBDC-F0FE-4321-A375-5B4A75D2A5FD}"/>
  <bookViews>
    <workbookView xWindow="2595" yWindow="2595" windowWidth="26895" windowHeight="15345" tabRatio="903" xr2:uid="{00000000-000D-0000-FFFF-FFFF00000000}"/>
  </bookViews>
  <sheets>
    <sheet name="P&amp;L" sheetId="1" r:id="rId1"/>
    <sheet name="Balance Sheet" sheetId="3" r:id="rId2"/>
    <sheet name="Cash Flow" sheetId="12" r:id="rId3"/>
    <sheet name="Net Income &amp; EPS Non-GAAP" sheetId="6" r:id="rId4"/>
    <sheet name="Segment Results" sheetId="7" r:id="rId5"/>
    <sheet name="Core Revenue by Segment (QTD)" sheetId="10" r:id="rId6"/>
    <sheet name="Core Revenue by Segment (YTD)" sheetId="11" state="hidden" r:id="rId7"/>
  </sheets>
  <definedNames>
    <definedName name="EssfHasNonUnique">FALSE</definedName>
    <definedName name="EssLatest">"Nov"</definedName>
    <definedName name="EssOptions">"A1100000000111000000001100020_0100000"</definedName>
    <definedName name="EssSamplingValue">100</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2">#REF!</definedName>
    <definedName name="Name3">#REF!</definedName>
    <definedName name="Name4">#REF!</definedName>
    <definedName name="Name5">#REF!</definedName>
    <definedName name="Name6">#REF!</definedName>
    <definedName name="Name7">#REF!</definedName>
    <definedName name="Name8">#REF!</definedName>
    <definedName name="Name9">#REF!</definedName>
    <definedName name="_xlnm.Print_Area" localSheetId="1">'Balance Sheet'!$A$1:$G$59</definedName>
    <definedName name="_xlnm.Print_Area" localSheetId="2">'Cash Flow'!$A$1:$H$76</definedName>
    <definedName name="_xlnm.Print_Area" localSheetId="3">'Net Income &amp; EPS Non-GAAP'!$A$1:$O$49</definedName>
    <definedName name="_xlnm.Print_Area" localSheetId="0">'P&amp;L'!$A$1:$H$53</definedName>
    <definedName name="_xlnm.Print_Area" localSheetId="4">'Segment Results'!$A$1:$E$69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9" i="10" l="1"/>
  <c r="C29" i="10"/>
  <c r="B29" i="10"/>
  <c r="C24" i="10"/>
  <c r="B24" i="10"/>
  <c r="C17" i="10"/>
  <c r="B17" i="10"/>
  <c r="H63" i="12"/>
  <c r="F63" i="12"/>
  <c r="H48" i="12"/>
  <c r="F48" i="12"/>
  <c r="H37" i="12"/>
  <c r="F37" i="12"/>
  <c r="H28" i="12"/>
  <c r="H52" i="12" s="1"/>
  <c r="H56" i="12" s="1"/>
  <c r="F28" i="12"/>
  <c r="F52" i="12" s="1"/>
  <c r="F56" i="12" s="1"/>
  <c r="H9" i="12"/>
  <c r="G50" i="3" l="1"/>
  <c r="E50" i="3"/>
  <c r="G35" i="3"/>
  <c r="G40" i="3" s="1"/>
  <c r="G51" i="3" s="1"/>
  <c r="E35" i="3"/>
  <c r="E40" i="3" s="1"/>
  <c r="G18" i="3"/>
  <c r="G25" i="3" s="1"/>
  <c r="E18" i="3"/>
  <c r="E25" i="3" s="1"/>
  <c r="H18" i="1"/>
  <c r="H20" i="1" s="1"/>
  <c r="H26" i="1" s="1"/>
  <c r="H30" i="1" s="1"/>
  <c r="F18" i="1"/>
  <c r="F20" i="1" s="1"/>
  <c r="F26" i="1" s="1"/>
  <c r="F30" i="1" s="1"/>
  <c r="D18" i="1"/>
  <c r="D20" i="1" s="1"/>
  <c r="D26" i="1" s="1"/>
  <c r="D30" i="1" s="1"/>
  <c r="B18" i="1"/>
  <c r="B20" i="1" s="1"/>
  <c r="B26" i="1" s="1"/>
  <c r="B30" i="1" s="1"/>
  <c r="E51" i="3" l="1"/>
  <c r="B36" i="1"/>
  <c r="B35" i="1"/>
  <c r="D36" i="1"/>
  <c r="D35" i="1"/>
  <c r="F36" i="1"/>
  <c r="F35" i="1"/>
  <c r="H36" i="1"/>
  <c r="H35" i="1"/>
  <c r="E27" i="7"/>
  <c r="E19" i="7"/>
  <c r="I29" i="11"/>
  <c r="C29" i="11"/>
  <c r="B29" i="11"/>
  <c r="C24" i="11"/>
  <c r="B24" i="11"/>
  <c r="C17" i="11"/>
  <c r="B17" i="11"/>
  <c r="I23" i="6"/>
  <c r="H23" i="6"/>
  <c r="F23" i="6"/>
  <c r="E23" i="6"/>
  <c r="E53" i="7"/>
  <c r="E45" i="7"/>
  <c r="C53" i="7"/>
  <c r="C45" i="7"/>
  <c r="C27" i="7"/>
  <c r="C19" i="7"/>
  <c r="L23" i="6"/>
  <c r="K23" i="6"/>
  <c r="O23" i="6"/>
  <c r="N23" i="6"/>
</calcChain>
</file>

<file path=xl/sharedStrings.xml><?xml version="1.0" encoding="utf-8"?>
<sst xmlns="http://schemas.openxmlformats.org/spreadsheetml/2006/main" count="316" uniqueCount="192">
  <si>
    <t>AGILENT TECHNOLOGIES, INC.</t>
  </si>
  <si>
    <t>CONDENSED CONSOLIDATED STATEMENT OF OPERATIONS</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</si>
  <si>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</si>
  <si>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</si>
  <si>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</si>
  <si>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</si>
  <si>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</si>
  <si>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</si>
  <si>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</si>
  <si>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</si>
  <si>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</si>
  <si>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</si>
  <si>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</si>
  <si>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</si>
  <si>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</si>
  <si>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</si>
  <si>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</si>
  <si>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</si>
  <si>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</si>
  <si>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</si>
  <si>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</si>
  <si>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</si>
  <si>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</si>
  <si>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</si>
  <si>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</si>
  <si>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</si>
  <si>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</si>
  <si>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</si>
  <si>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</si>
  <si>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</si>
  <si>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</si>
  <si>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</si>
  <si>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</si>
  <si>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</si>
  <si>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</si>
  <si>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</si>
  <si>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</si>
  <si>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</si>
  <si>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</si>
  <si>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</si>
  <si>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Accounts payable</t>
  </si>
  <si>
    <t>Employee compensation and benefits</t>
  </si>
  <si>
    <t>Net revenue</t>
  </si>
  <si>
    <t>Additional paid-in-capital</t>
  </si>
  <si>
    <t>Total stockholders' equity</t>
  </si>
  <si>
    <t>Page 4</t>
  </si>
  <si>
    <t>CONDENSED CONSOLIDATED STATEMENT OF CASH FLOWS</t>
  </si>
  <si>
    <t>Depreciation and amortization</t>
  </si>
  <si>
    <t>Share-based compensation</t>
  </si>
  <si>
    <t>Changes in assets and liabilities:</t>
  </si>
  <si>
    <t>Cash flows from investing activities:</t>
  </si>
  <si>
    <t>Cash flows from financing activities: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</si>
  <si>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</si>
  <si>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</si>
  <si>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</si>
  <si>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</si>
  <si>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</si>
  <si>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</si>
  <si>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</si>
  <si>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</si>
  <si>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</si>
  <si>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</si>
  <si>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</si>
  <si>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</si>
  <si>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</si>
  <si>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</si>
  <si>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</si>
  <si>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</si>
  <si>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</si>
  <si>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</si>
  <si>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</si>
  <si>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</si>
  <si>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</si>
  <si>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</si>
  <si>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Cash flows from operating activities:</t>
  </si>
  <si>
    <t>Excess and obsolete inventory related charges</t>
  </si>
  <si>
    <t>Accumulated other comprehensive loss</t>
  </si>
  <si>
    <t>(in millions)</t>
  </si>
  <si>
    <t>Year-over-Year</t>
  </si>
  <si>
    <t>GAAP</t>
  </si>
  <si>
    <t>% Change</t>
  </si>
  <si>
    <t>Agilent</t>
  </si>
  <si>
    <t>Operating margin, %</t>
  </si>
  <si>
    <t>Non GAAP Revenue by Segment</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</si>
  <si>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</si>
  <si>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Group</t>
  </si>
  <si>
    <t>GAAP Revenue by Segment</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</si>
  <si>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</si>
  <si>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</si>
  <si>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</si>
  <si>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</si>
  <si>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</si>
  <si>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</si>
  <si>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Agilent (Core)</t>
  </si>
  <si>
    <t xml:space="preserve">—  </t>
  </si>
  <si>
    <t>The preliminary reconciliation of GAAP revenue adjusted for recent acquisitions and divestitures and impact of currency is estimated based on our current information.</t>
  </si>
  <si>
    <t>Non-GAAP net income</t>
  </si>
  <si>
    <t>Non-GAAP 
(excluding Acquisitions &amp; Divestitures)</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</si>
  <si>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</si>
  <si>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</si>
  <si>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</si>
  <si>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</si>
  <si>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r>
      <t>Current Quarter Currency Impact</t>
    </r>
    <r>
      <rPr>
        <b/>
        <vertAlign val="superscript"/>
        <sz val="10"/>
        <color indexed="8"/>
        <rFont val="Arial"/>
        <family val="2"/>
      </rPr>
      <t xml:space="preserve"> (b)</t>
    </r>
  </si>
  <si>
    <t>Page 1</t>
  </si>
  <si>
    <t>Page 2</t>
  </si>
  <si>
    <t>Page 3</t>
  </si>
  <si>
    <t>Cash, cash equivalents and restricted cash at beginning of period</t>
  </si>
  <si>
    <t>Cash, cash equivalents and restricted cash at end of period</t>
  </si>
  <si>
    <t>Restricted cash, included in other assets</t>
  </si>
  <si>
    <t>Total cash, cash equivalents and restricted cash</t>
  </si>
  <si>
    <t>Reconciliation of cash, cash equivalents and restricted cash to the condensed consolidated balance sheet:</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</si>
  <si>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</si>
  <si>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Net cash used in investing activities</t>
  </si>
  <si>
    <t>Net cash used in financing activities</t>
  </si>
  <si>
    <t xml:space="preserve">Net income </t>
  </si>
  <si>
    <t>Net income per share:</t>
  </si>
  <si>
    <t xml:space="preserve">Weighted average shares used in computing net income per share:     </t>
  </si>
  <si>
    <t>GAAP net income</t>
  </si>
  <si>
    <t>Net income</t>
  </si>
  <si>
    <t>Quarter-over-Quarter</t>
  </si>
  <si>
    <t>Short-term debt</t>
  </si>
  <si>
    <r>
      <rPr>
        <b/>
        <sz val="10"/>
        <color rgb="FF000000"/>
        <rFont val="Arial"/>
        <family val="2"/>
      </rPr>
      <t>Asset impairments</t>
    </r>
    <r>
      <rPr>
        <sz val="10"/>
        <color indexed="8"/>
        <rFont val="Arial"/>
        <family val="2"/>
      </rPr>
      <t xml:space="preserve"> include assets that have been written down to their fair value.</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</si>
  <si>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</si>
  <si>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Total liabilities and stockholders' equity</t>
  </si>
  <si>
    <t>RECONCILIATIONS OF REVENUE BY SEGMENT</t>
  </si>
  <si>
    <t>EXCLUDING ACQUISITIONS, DIVESTITURES AND THE IMPACT OF CURRENCY ADJUSTMENTS (CORE)</t>
  </si>
  <si>
    <r>
      <t xml:space="preserve">Net cash provided by operating activities </t>
    </r>
    <r>
      <rPr>
        <vertAlign val="superscript"/>
        <sz val="10"/>
        <color indexed="8"/>
        <rFont val="Arial"/>
        <family val="2"/>
      </rPr>
      <t>(a)</t>
    </r>
  </si>
  <si>
    <t>Adjustments to reconcile net income to net cash provided by operating activities:</t>
  </si>
  <si>
    <t>Short-term investments</t>
  </si>
  <si>
    <t>Retained earnings</t>
  </si>
  <si>
    <t>Net Income</t>
  </si>
  <si>
    <t>Other intangible assets, net</t>
  </si>
  <si>
    <t>Goodwill</t>
  </si>
  <si>
    <t>Payments for repurchase of common stock</t>
  </si>
  <si>
    <t>Interest payments, net of capitalized interest</t>
  </si>
  <si>
    <r>
      <rPr>
        <vertAlign val="superscript"/>
        <sz val="8"/>
        <color indexed="8"/>
        <rFont val="Arial"/>
        <family val="2"/>
      </rPr>
      <t>(b)</t>
    </r>
    <r>
      <rPr>
        <sz val="10"/>
        <color indexed="8"/>
        <rFont val="Arial"/>
        <family val="2"/>
      </rPr>
      <t xml:space="preserve"> The dollar impact from the current year currency impact is equal to the total year-over-year dollar change less the constant currency year-over-year change.</t>
    </r>
  </si>
  <si>
    <t>Asset impairment charges</t>
  </si>
  <si>
    <t>Payments of dividends</t>
  </si>
  <si>
    <t>Payments in exchange for convertible note</t>
  </si>
  <si>
    <t>Payments to acquire property, plant and equipment</t>
  </si>
  <si>
    <t>Proceeds from issuance of common stock under employee stock plans</t>
  </si>
  <si>
    <t>Payments to acquire businesses and intangible assets, net of cash acquired</t>
  </si>
  <si>
    <t>Page 7</t>
  </si>
  <si>
    <t>Restructuring and other related costs</t>
  </si>
  <si>
    <t>FY24</t>
  </si>
  <si>
    <r>
      <rPr>
        <b/>
        <sz val="10"/>
        <color rgb="FF000000"/>
        <rFont val="Arial"/>
        <family val="2"/>
      </rPr>
      <t>Business exit and divestiture costs (gain)</t>
    </r>
    <r>
      <rPr>
        <sz val="10"/>
        <color indexed="8"/>
        <rFont val="Arial"/>
        <family val="2"/>
      </rPr>
      <t xml:space="preserve"> include costs and gain associated with business divestitures.</t>
    </r>
    <r>
      <rPr>
        <b/>
        <sz val="10"/>
        <color indexed="8"/>
        <rFont val="Arial"/>
        <family val="2"/>
      </rPr>
      <t xml:space="preserve"> </t>
    </r>
  </si>
  <si>
    <r>
      <rPr>
        <b/>
        <sz val="10"/>
        <color rgb="FF000000"/>
        <rFont val="Arial"/>
        <family val="2"/>
      </rPr>
      <t xml:space="preserve">Change in fair value of contingent consideration </t>
    </r>
    <r>
      <rPr>
        <sz val="10"/>
        <color rgb="FF000000"/>
        <rFont val="Arial"/>
        <family val="2"/>
      </rPr>
      <t>represents changes in the fair value estimate of acquisition-related contingent consideration.</t>
    </r>
  </si>
  <si>
    <t>Repayments of long-term debt</t>
  </si>
  <si>
    <t>Asset impairments</t>
  </si>
  <si>
    <t>Net (gain) loss on equity securities</t>
  </si>
  <si>
    <t>Other non-cash (income) expense, net</t>
  </si>
  <si>
    <r>
      <rPr>
        <b/>
        <sz val="10"/>
        <color indexed="8"/>
        <rFont val="Arial"/>
        <family val="2"/>
      </rPr>
      <t>Acquisition and integration costs</t>
    </r>
    <r>
      <rPr>
        <sz val="10"/>
        <color indexed="8"/>
        <rFont val="Arial"/>
        <family val="2"/>
      </rPr>
      <t xml:space="preserve"> include all incremental expenses incurred to effect a business combination. Such acquisition costs may include advisory, legal, </t>
    </r>
    <r>
      <rPr>
        <sz val="10"/>
        <color theme="1"/>
        <rFont val="Arial"/>
        <family val="2"/>
      </rPr>
      <t xml:space="preserve">tax, </t>
    </r>
    <r>
      <rPr>
        <sz val="10"/>
        <color indexed="8"/>
        <rFont val="Arial"/>
        <family val="2"/>
      </rPr>
      <t xml:space="preserve">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</si>
  <si>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(In millions, except per share data)</t>
  </si>
  <si>
    <t>Income tax payments, net of refunds received</t>
  </si>
  <si>
    <t>(In millions, except par value and share data)</t>
  </si>
  <si>
    <r>
      <t>Net (gain) loss on equity securities</t>
    </r>
    <r>
      <rPr>
        <sz val="10"/>
        <color rgb="FF000000"/>
        <rFont val="Arial"/>
        <family val="2"/>
      </rPr>
      <t xml:space="preserve"> relates to the realized and unrealized mark-to-market adjustments for our marketable and non-marketable equity securities.</t>
    </r>
  </si>
  <si>
    <t>Net proceeds from (repayment of) short-term debt</t>
  </si>
  <si>
    <t>Pension settlement loss</t>
  </si>
  <si>
    <t>Preferred stock; $0.01 par value; 125,000,000 shares authorized; none issued and outstanding</t>
  </si>
  <si>
    <t>Proceeds from issuance of long-term debt</t>
  </si>
  <si>
    <t>Net increase (decrease) in cash, cash equivalents and restricted cash</t>
  </si>
  <si>
    <t>FY25</t>
  </si>
  <si>
    <t>Life Sciences and Diagnostics Markets Group</t>
  </si>
  <si>
    <t>Applied Markets Group</t>
  </si>
  <si>
    <t>Life Sciences and Diagnostics Markets Group (LDG)</t>
  </si>
  <si>
    <t>Agilent CrossLab Group (ACG)</t>
  </si>
  <si>
    <t>Applied Markets Group (AMG)</t>
  </si>
  <si>
    <t>Deferred taxes expense (benefit)</t>
  </si>
  <si>
    <t>Life Sciences and Diagnostics Markets Segment</t>
  </si>
  <si>
    <t>Agilent CrossLab Segment</t>
  </si>
  <si>
    <t>Applied Markets Segment</t>
  </si>
  <si>
    <r>
      <t xml:space="preserve">Pension settlement loss </t>
    </r>
    <r>
      <rPr>
        <sz val="10"/>
        <color rgb="FF000000"/>
        <rFont val="Arial"/>
        <family val="2"/>
      </rPr>
      <t xml:space="preserve">resulted from the transfer of the Netherlands defined benefit plan to an unaffiliated insurance company.
</t>
    </r>
  </si>
  <si>
    <t>Provision for  income taxes</t>
  </si>
  <si>
    <t>Payments to acquire equity securities</t>
  </si>
  <si>
    <r>
      <t xml:space="preserve">We provide non-GAAP net income and non-GAAP net income per share amounts in order to provide meaningful supplemental information regarding our operational performance and our prospects for the future. These supplemental measures exclude, among other things, charges related to </t>
    </r>
    <r>
      <rPr>
        <sz val="10"/>
        <rFont val="Arial"/>
        <family val="2"/>
      </rPr>
      <t>restructuring and other related costs, asset impairments, amortization of intangibles, transformational initiatives, acquisition and integration costs, net (gain) loss on equity securities and pension settlement loss.</t>
    </r>
  </si>
  <si>
    <t>Page 6</t>
  </si>
  <si>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the Ignite transformation and company programs to transform our product lifecycle management (PLM) system </t>
    </r>
    <r>
      <rPr>
        <sz val="10"/>
        <color theme="1"/>
        <rFont val="Arial"/>
        <family val="2"/>
      </rPr>
      <t xml:space="preserve">and </t>
    </r>
    <r>
      <rPr>
        <sz val="10"/>
        <color indexed="8"/>
        <rFont val="Arial"/>
        <family val="2"/>
      </rPr>
      <t xml:space="preserve">human resources and financial systems.
</t>
    </r>
  </si>
  <si>
    <t>Payment of excise taxes related to repurchases of common stock</t>
  </si>
  <si>
    <r>
      <rPr>
        <b/>
        <sz val="10"/>
        <color rgb="FF000000"/>
        <rFont val="Arial"/>
        <family val="2"/>
      </rPr>
      <t>Restructuring and other related costs</t>
    </r>
    <r>
      <rPr>
        <sz val="10"/>
        <color indexed="8"/>
        <rFont val="Arial"/>
        <family val="2"/>
      </rPr>
      <t xml:space="preserve"> include incremental expenses incurred in the period associated with restructuring programs, usually aimed at changes in business and/or cost structure. Such costs may include one-time termination benefits including acceleration of stock-based compensation expense, facility-related costs and contract termination fees.</t>
    </r>
  </si>
  <si>
    <t>July 31,</t>
  </si>
  <si>
    <t>Nine Months Ended</t>
  </si>
  <si>
    <t>at July 31, 2025 and 285,193,011 shares at October 31, 2024, issued and outstanding</t>
  </si>
  <si>
    <t>Q3'25</t>
  </si>
  <si>
    <t>Q3'24</t>
  </si>
  <si>
    <r>
      <t xml:space="preserve">Other </t>
    </r>
    <r>
      <rPr>
        <sz val="10"/>
        <color theme="1"/>
        <rFont val="Arial"/>
        <family val="2"/>
      </rPr>
      <t>includes certain legal costs and settlements, consulting costs, special compliance costs, acceleration of stock-based compensation expense, impact of the difference between current and inflated tariff rates between USA and China for the first two weeks of May 2025 and other miscellaneous adjustments.</t>
    </r>
  </si>
  <si>
    <t>Common stock; $0.01 par value, 2,000,000,000 shares authorized; 283,593,838 shares</t>
  </si>
  <si>
    <t>Proceeds from sale of equity securities</t>
  </si>
  <si>
    <t>Proceeds from convertible note</t>
  </si>
  <si>
    <t>2 ppts</t>
  </si>
  <si>
    <t>3 ppts</t>
  </si>
  <si>
    <r>
      <t xml:space="preserve">Income from operations reflect the results of our reportable segments under Agilent's management reporting system which are not necessarily in conformity with GAAP financial measures. Income from operations of our reporting segments exclude, among other things, charges related to </t>
    </r>
    <r>
      <rPr>
        <sz val="10"/>
        <rFont val="Arial"/>
        <family val="2"/>
      </rPr>
      <t>restructuring and other related costs, amortization of intangibles, transformational initiatives and acquisition and integration costs.</t>
    </r>
  </si>
  <si>
    <r>
      <rPr>
        <vertAlign val="superscript"/>
        <sz val="10"/>
        <rFont val="Arial"/>
        <family val="2"/>
      </rPr>
      <t>(a)</t>
    </r>
    <r>
      <rPr>
        <sz val="10"/>
        <rFont val="Arial"/>
        <family val="2"/>
      </rPr>
      <t xml:space="preserve"> The adjustment for taxes excludes tax expense (benefits) that management believes are not directly related to on-going operations and which are either isolated, temporary or cannot be expected to occur again with any regularity or predictability such as the realized gain/loss due to sale of a business, windfall benefits on stock compensation, and the impact of R&amp;D capitalization under section 174 of the Tax Cuts and Jobs Act of 2017.  During the three months ended July 31, 2025, tax reserves were released, which resulted in a tax benefit for GAAP purposes. This tax benefit is excluded from our non-GAAP results since it is not related to on-going business operations.</t>
    </r>
    <r>
      <rPr>
        <sz val="10"/>
        <color rgb="FFFF0000"/>
        <rFont val="Arial"/>
        <family val="2"/>
      </rPr>
      <t xml:space="preserve"> </t>
    </r>
    <r>
      <rPr>
        <sz val="10"/>
        <color indexed="8"/>
        <rFont val="Arial"/>
        <family val="2"/>
      </rPr>
      <t xml:space="preserve">For the three and nine months ended July 31 2025, management used a non-GAAP effective tax rate of 12.00%.  For the three and nine months ended July 31, 2024, management used a non-GAAP effective tax rate of 13.00%.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</si>
</sst>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 #,##0_);_(* \(#,##0\);_(* &quot;-&quot;??_);_(@_)"/>
    <numFmt numFmtId="167" formatCode="_(&quot;$&quot;* #,##0.000_);_(&quot;$&quot;* \(#,##0.000\);_(&quot;$&quot;* &quot;-&quot;??_);_(@_)"/>
    <numFmt numFmtId="168" formatCode="_(* #,##0.000_);_(* \(#,##0.000\);_(* &quot;-&quot;??_);_(@_)"/>
    <numFmt numFmtId="169" formatCode="0.0%"/>
    <numFmt numFmtId="170" formatCode="_(* #,##0.0000_);_(* \(#,##0.0000\);_(* &quot;-&quot;??_);_(@_)"/>
    <numFmt numFmtId="171" formatCode="#,##0.000"/>
    <numFmt numFmtId="172" formatCode="&quot;$&quot;#,##0,_);[Red]\(&quot;$&quot;#,##0,\)"/>
    <numFmt numFmtId="173" formatCode="#,##0.0_);\(#,##0.0\)"/>
    <numFmt numFmtId="174" formatCode="0.0%;[Red]\(0.0%\)"/>
    <numFmt numFmtId="175" formatCode="0%;[Red]\(0%\)"/>
    <numFmt numFmtId="176" formatCode="0.0%;\(0.0%\)"/>
    <numFmt numFmtId="177" formatCode="0.00\ \p\p\t;[Red]\(0.00\ \p\p\t\)"/>
    <numFmt numFmtId="178" formatCode="mmmm\ d\,\ yyyy"/>
    <numFmt numFmtId="179" formatCode="#,##0.00&quot; $&quot;;\-#,##0.00&quot; $&quot;"/>
    <numFmt numFmtId="180" formatCode="0%;\(0%\)"/>
    <numFmt numFmtId="181" formatCode="&quot;   &quot;@"/>
    <numFmt numFmtId="182" formatCode="_(* #,##0_);_(* \(#,##0\);_(* &quot;-&quot;_)"/>
    <numFmt numFmtId="183" formatCode="&quot;\&quot;#,##0.00;[Red]&quot;\&quot;\-#,##0.00"/>
    <numFmt numFmtId="184" formatCode="&quot;\&quot;#,##0;[Red]&quot;\&quot;\-#,##0"/>
    <numFmt numFmtId="185" formatCode="#%;\(#%\)"/>
    <numFmt numFmtId="186" formatCode="0.0000%"/>
  </numFmts>
  <fonts count="47">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
      <b/>
      <sz val="8"/>
      <color theme="1"/>
      <name val="Arial"/>
      <family val="2"/>
    </font>
    <font>
      <b/>
      <sz val="10"/>
      <color rgb="FF000000"/>
      <name val="Arial"/>
      <family val="2"/>
    </font>
    <font>
      <sz val="10"/>
      <color rgb="FF000000"/>
      <name val="Arial"/>
      <family val="2"/>
    </font>
    <font>
      <sz val="10"/>
      <color rgb="FFFF0000"/>
      <name val="Arial"/>
      <family val="2"/>
    </font>
    <font>
      <vertAlign val="superscript"/>
      <sz val="1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1" fontId="3" fillId="2" borderId="2">
      <alignment horizontal="center" vertical="center"/>
    </xf>
    <xf numFmtId="171" fontId="3" fillId="2" borderId="2">
      <alignment horizontal="center" vertical="center"/>
    </xf>
    <xf numFmtId="0" fontId="9" fillId="0" borderId="3" applyNumberFormat="0" applyFill="0" applyAlignment="0" applyProtection="0"/>
    <xf numFmtId="5" fontId="10" fillId="0" borderId="4"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2" fontId="11" fillId="0" borderId="0" applyFill="0" applyBorder="0" applyAlignment="0"/>
    <xf numFmtId="173" fontId="12" fillId="0" borderId="0" applyFill="0" applyBorder="0" applyAlignment="0"/>
    <xf numFmtId="170" fontId="12" fillId="0" borderId="0" applyFill="0" applyBorder="0" applyAlignment="0"/>
    <xf numFmtId="174" fontId="12" fillId="0" borderId="0" applyFill="0" applyBorder="0" applyAlignment="0"/>
    <xf numFmtId="175"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69" fontId="14" fillId="0" borderId="0" applyNumberFormat="0" applyFill="0" applyAlignment="0" applyProtection="0"/>
    <xf numFmtId="0" fontId="12" fillId="0" borderId="0"/>
    <xf numFmtId="44" fontId="34" fillId="0" borderId="0" applyFont="0" applyFill="0" applyBorder="0" applyAlignment="0" applyProtection="0"/>
    <xf numFmtId="173"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8" fontId="3" fillId="0" borderId="0" applyFill="0" applyBorder="0" applyAlignment="0" applyProtection="0"/>
    <xf numFmtId="178" fontId="3" fillId="0" borderId="0" applyFill="0" applyBorder="0" applyAlignment="0" applyProtection="0"/>
    <xf numFmtId="14" fontId="1" fillId="0" borderId="0" applyFill="0" applyBorder="0" applyAlignment="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3" fontId="15" fillId="0" borderId="3">
      <alignment horizontal="right" vertical="center"/>
    </xf>
    <xf numFmtId="179" fontId="3" fillId="0" borderId="0">
      <protection locked="0"/>
    </xf>
    <xf numFmtId="179" fontId="3" fillId="0" borderId="0">
      <protection locked="0"/>
    </xf>
    <xf numFmtId="179" fontId="3" fillId="0" borderId="0">
      <protection locked="0"/>
    </xf>
    <xf numFmtId="179"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5" fontId="12" fillId="0" borderId="0" applyFont="0" applyFill="0" applyBorder="0" applyAlignment="0" applyProtection="0"/>
    <xf numFmtId="18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1" fontId="12" fillId="0" borderId="0" applyFill="0" applyBorder="0" applyAlignment="0"/>
    <xf numFmtId="182"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3" fontId="31" fillId="0" borderId="0" applyFont="0" applyFill="0" applyBorder="0" applyAlignment="0" applyProtection="0"/>
    <xf numFmtId="184" fontId="31" fillId="0" borderId="0" applyFont="0" applyFill="0" applyBorder="0" applyAlignment="0" applyProtection="0"/>
  </cellStyleXfs>
  <cellXfs count="102">
    <xf numFmtId="0" fontId="0" fillId="0" borderId="0" xfId="0"/>
    <xf numFmtId="0" fontId="35" fillId="0" borderId="0" xfId="0" applyFont="1"/>
    <xf numFmtId="0" fontId="35" fillId="0" borderId="0" xfId="0" applyFont="1" applyAlignment="1">
      <alignment horizontal="left" indent="1"/>
    </xf>
    <xf numFmtId="164" fontId="35" fillId="0" borderId="0" xfId="66" applyNumberFormat="1" applyFont="1"/>
    <xf numFmtId="166"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xf numFmtId="0" fontId="37" fillId="0" borderId="0" xfId="0" applyFont="1"/>
    <xf numFmtId="166" fontId="35" fillId="0" borderId="4" xfId="51" applyNumberFormat="1" applyFont="1" applyBorder="1"/>
    <xf numFmtId="164" fontId="35" fillId="0" borderId="12" xfId="66" applyNumberFormat="1" applyFont="1" applyBorder="1"/>
    <xf numFmtId="166" fontId="35" fillId="0" borderId="0" xfId="0" applyNumberFormat="1" applyFont="1"/>
    <xf numFmtId="166" fontId="35" fillId="0" borderId="4" xfId="0" applyNumberFormat="1" applyFont="1" applyBorder="1"/>
    <xf numFmtId="164" fontId="35" fillId="0" borderId="0" xfId="66" applyNumberFormat="1" applyFont="1" applyFill="1"/>
    <xf numFmtId="166" fontId="35" fillId="0" borderId="3" xfId="51" applyNumberFormat="1" applyFont="1" applyFill="1" applyBorder="1"/>
    <xf numFmtId="166"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166" fontId="3" fillId="0" borderId="3" xfId="51" applyNumberFormat="1" applyFont="1" applyBorder="1"/>
    <xf numFmtId="169" fontId="35" fillId="0" borderId="0" xfId="128" applyNumberFormat="1" applyFont="1"/>
    <xf numFmtId="166" fontId="35" fillId="0" borderId="6" xfId="51" applyNumberFormat="1" applyFont="1" applyFill="1" applyBorder="1"/>
    <xf numFmtId="166" fontId="35" fillId="0" borderId="3" xfId="51" applyNumberFormat="1" applyFont="1" applyFill="1" applyBorder="1" applyAlignment="1">
      <alignment horizontal="right"/>
    </xf>
    <xf numFmtId="44" fontId="35" fillId="0" borderId="0" xfId="66" applyFont="1" applyFill="1"/>
    <xf numFmtId="167" fontId="35" fillId="0" borderId="0" xfId="66" applyNumberFormat="1" applyFont="1" applyFill="1"/>
    <xf numFmtId="166" fontId="35" fillId="0" borderId="0" xfId="51" applyNumberFormat="1" applyFont="1" applyFill="1" applyAlignment="1">
      <alignment horizontal="right"/>
    </xf>
    <xf numFmtId="166" fontId="35" fillId="0" borderId="4" xfId="51" applyNumberFormat="1" applyFont="1" applyFill="1" applyBorder="1"/>
    <xf numFmtId="44" fontId="35" fillId="0" borderId="12" xfId="66" applyFont="1" applyFill="1" applyBorder="1"/>
    <xf numFmtId="0" fontId="3" fillId="0" borderId="0" xfId="0" applyFont="1"/>
    <xf numFmtId="166" fontId="3" fillId="0" borderId="0" xfId="51" applyNumberFormat="1" applyFont="1"/>
    <xf numFmtId="0" fontId="38" fillId="0" borderId="0" xfId="0" applyFont="1"/>
    <xf numFmtId="0" fontId="39" fillId="0" borderId="0" xfId="0" applyFont="1"/>
    <xf numFmtId="166" fontId="35" fillId="0" borderId="0" xfId="51" applyNumberFormat="1" applyFont="1" applyFill="1" applyBorder="1"/>
    <xf numFmtId="164" fontId="35" fillId="0" borderId="0" xfId="66" applyNumberFormat="1" applyFont="1" applyBorder="1"/>
    <xf numFmtId="166" fontId="35" fillId="0" borderId="0" xfId="51" applyNumberFormat="1" applyFont="1" applyBorder="1"/>
    <xf numFmtId="0" fontId="40" fillId="0" borderId="0" xfId="0" applyFont="1" applyAlignment="1">
      <alignment horizontal="left" vertical="center"/>
    </xf>
    <xf numFmtId="0" fontId="35" fillId="0" borderId="0" xfId="0" applyFont="1" applyAlignment="1">
      <alignment vertical="center" wrapText="1"/>
    </xf>
    <xf numFmtId="0" fontId="41" fillId="0" borderId="0" xfId="0" applyFont="1"/>
    <xf numFmtId="0" fontId="3" fillId="0" borderId="0" xfId="120" applyFont="1" applyAlignment="1">
      <alignment horizontal="left"/>
    </xf>
    <xf numFmtId="0" fontId="4" fillId="0" borderId="0" xfId="0" applyFont="1" applyAlignment="1">
      <alignment vertical="center" wrapText="1"/>
    </xf>
    <xf numFmtId="0" fontId="1" fillId="0" borderId="0" xfId="0" applyFont="1" applyAlignment="1">
      <alignment vertical="top" wrapText="1"/>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7" fontId="35" fillId="0" borderId="0" xfId="128" applyNumberFormat="1" applyFont="1" applyAlignment="1">
      <alignment horizontal="right"/>
    </xf>
    <xf numFmtId="0" fontId="1" fillId="0" borderId="0" xfId="0" applyFont="1"/>
    <xf numFmtId="0" fontId="1" fillId="0" borderId="0" xfId="0" applyFont="1" applyAlignment="1">
      <alignment horizontal="left" vertical="top" wrapText="1"/>
    </xf>
    <xf numFmtId="0" fontId="36" fillId="0" borderId="5" xfId="0" applyFont="1" applyBorder="1" applyAlignment="1">
      <alignment horizontal="center" vertical="center"/>
    </xf>
    <xf numFmtId="0" fontId="36" fillId="0" borderId="5" xfId="0" applyFont="1" applyBorder="1" applyAlignment="1">
      <alignment horizontal="center" vertical="center" wrapText="1"/>
    </xf>
    <xf numFmtId="0" fontId="35" fillId="0" borderId="0" xfId="0" applyFont="1" applyAlignment="1">
      <alignment horizontal="right"/>
    </xf>
    <xf numFmtId="166" fontId="35" fillId="0" borderId="0" xfId="51" applyNumberFormat="1" applyFont="1" applyFill="1" applyAlignment="1">
      <alignment horizontal="right" vertical="center"/>
    </xf>
    <xf numFmtId="44" fontId="35" fillId="0" borderId="0" xfId="0" applyNumberFormat="1" applyFont="1"/>
    <xf numFmtId="44" fontId="35" fillId="0" borderId="12" xfId="66" applyFont="1" applyBorder="1"/>
    <xf numFmtId="0" fontId="37" fillId="0" borderId="0" xfId="0" applyFont="1" applyAlignment="1">
      <alignment horizontal="center"/>
    </xf>
    <xf numFmtId="166" fontId="35" fillId="0" borderId="0" xfId="51" applyNumberFormat="1" applyFont="1" applyAlignment="1">
      <alignment horizontal="right"/>
    </xf>
    <xf numFmtId="0" fontId="36" fillId="0" borderId="0" xfId="0" applyFont="1" applyAlignment="1">
      <alignment horizontal="center"/>
    </xf>
    <xf numFmtId="0" fontId="35" fillId="0" borderId="0" xfId="0" applyFont="1" applyAlignment="1">
      <alignment horizontal="left" indent="4"/>
    </xf>
    <xf numFmtId="0" fontId="3" fillId="0" borderId="0" xfId="120" applyFont="1"/>
    <xf numFmtId="0" fontId="35" fillId="0" borderId="0" xfId="0" applyFont="1" applyAlignment="1">
      <alignment horizontal="left" indent="16"/>
    </xf>
    <xf numFmtId="0" fontId="36" fillId="0" borderId="0" xfId="0" applyFont="1" applyAlignment="1">
      <alignment horizontal="center" wrapText="1"/>
    </xf>
    <xf numFmtId="185" fontId="35" fillId="0" borderId="0" xfId="128" applyNumberFormat="1" applyFont="1" applyFill="1" applyAlignment="1">
      <alignment horizontal="center"/>
    </xf>
    <xf numFmtId="185" fontId="35" fillId="0" borderId="0" xfId="0" applyNumberFormat="1" applyFont="1" applyAlignment="1">
      <alignment horizontal="center"/>
    </xf>
    <xf numFmtId="185" fontId="35" fillId="0" borderId="0" xfId="128" applyNumberFormat="1" applyFont="1" applyAlignment="1">
      <alignment horizontal="center"/>
    </xf>
    <xf numFmtId="185" fontId="35" fillId="0" borderId="0" xfId="128" applyNumberFormat="1" applyFont="1" applyBorder="1" applyAlignment="1">
      <alignment horizontal="center"/>
    </xf>
    <xf numFmtId="186" fontId="37" fillId="0" borderId="0" xfId="128" applyNumberFormat="1" applyFont="1"/>
    <xf numFmtId="186" fontId="35" fillId="0" borderId="0" xfId="128" applyNumberFormat="1" applyFont="1"/>
    <xf numFmtId="186" fontId="4" fillId="0" borderId="0" xfId="128" applyNumberFormat="1" applyFont="1" applyAlignment="1">
      <alignment vertical="top" wrapText="1"/>
    </xf>
    <xf numFmtId="0" fontId="36" fillId="0" borderId="10" xfId="0" applyFont="1" applyBorder="1" applyAlignment="1">
      <alignment horizontal="center" vertical="center" wrapText="1"/>
    </xf>
    <xf numFmtId="0" fontId="36" fillId="0" borderId="0" xfId="0" applyFont="1" applyAlignment="1">
      <alignment horizontal="center" vertical="center"/>
    </xf>
    <xf numFmtId="0" fontId="45" fillId="0" borderId="0" xfId="0" applyFont="1"/>
    <xf numFmtId="185" fontId="35" fillId="0" borderId="0" xfId="128" quotePrefix="1" applyNumberFormat="1" applyFont="1" applyBorder="1" applyAlignment="1">
      <alignment horizontal="center"/>
    </xf>
    <xf numFmtId="9" fontId="35" fillId="0" borderId="0" xfId="128" applyFont="1" applyFill="1" applyAlignment="1">
      <alignment horizontal="center"/>
    </xf>
    <xf numFmtId="185" fontId="35" fillId="0" borderId="0" xfId="128" quotePrefix="1" applyNumberFormat="1" applyFont="1" applyFill="1" applyAlignment="1">
      <alignment horizontal="center"/>
    </xf>
    <xf numFmtId="0" fontId="37" fillId="0" borderId="0" xfId="0" applyFont="1" applyAlignment="1">
      <alignment horizontal="center"/>
    </xf>
    <xf numFmtId="0" fontId="35" fillId="0" borderId="0" xfId="0" applyFont="1" applyAlignment="1">
      <alignment horizontal="center"/>
    </xf>
    <xf numFmtId="16" fontId="36" fillId="0" borderId="10" xfId="0" quotePrefix="1" applyNumberFormat="1" applyFont="1" applyBorder="1" applyAlignment="1">
      <alignment horizontal="center"/>
    </xf>
    <xf numFmtId="0" fontId="36" fillId="0" borderId="10" xfId="0" applyFont="1" applyBorder="1" applyAlignment="1">
      <alignment horizontal="center"/>
    </xf>
    <xf numFmtId="0" fontId="35" fillId="0" borderId="0" xfId="0" applyFont="1" applyAlignment="1">
      <alignment horizontal="left"/>
    </xf>
    <xf numFmtId="0" fontId="35" fillId="0" borderId="0" xfId="0" applyFont="1" applyAlignment="1">
      <alignment horizontal="center" wrapText="1"/>
    </xf>
    <xf numFmtId="0" fontId="36" fillId="0" borderId="0" xfId="0" applyFont="1" applyAlignment="1">
      <alignment horizontal="center"/>
    </xf>
    <xf numFmtId="0" fontId="37" fillId="0" borderId="0" xfId="0" applyFont="1" applyAlignment="1">
      <alignment horizontal="center" wrapText="1"/>
    </xf>
    <xf numFmtId="0" fontId="42" fillId="0" borderId="13" xfId="0" applyFont="1" applyBorder="1" applyAlignment="1">
      <alignment horizontal="center"/>
    </xf>
    <xf numFmtId="0" fontId="1" fillId="0" borderId="0" xfId="0" applyFont="1" applyAlignment="1">
      <alignment horizontal="left" vertical="top" wrapText="1"/>
    </xf>
    <xf numFmtId="0" fontId="36" fillId="0" borderId="5" xfId="0" applyFont="1" applyBorder="1" applyAlignment="1">
      <alignment horizontal="center"/>
    </xf>
    <xf numFmtId="0" fontId="43" fillId="0" borderId="0" xfId="0" applyFont="1" applyAlignment="1">
      <alignment horizontal="left" vertical="top" wrapText="1"/>
    </xf>
    <xf numFmtId="0" fontId="4" fillId="0" borderId="0" xfId="0" applyFont="1" applyAlignment="1">
      <alignment horizontal="left" vertical="top" wrapText="1"/>
    </xf>
    <xf numFmtId="0" fontId="35" fillId="0" borderId="0" xfId="0" applyFont="1" applyAlignment="1">
      <alignment horizontal="left" vertical="center" wrapText="1"/>
    </xf>
    <xf numFmtId="0" fontId="36" fillId="0" borderId="0" xfId="0" applyFont="1" applyAlignment="1">
      <alignment horizontal="left" vertical="top" wrapText="1"/>
    </xf>
    <xf numFmtId="0" fontId="18" fillId="0" borderId="0" xfId="0" applyFont="1" applyAlignment="1">
      <alignment horizontal="left" vertical="top" wrapText="1"/>
    </xf>
    <xf numFmtId="0" fontId="4" fillId="0" borderId="0" xfId="0" applyFont="1" applyAlignment="1">
      <alignment horizontal="left" vertical="center" wrapText="1"/>
    </xf>
    <xf numFmtId="0" fontId="44" fillId="0" borderId="0" xfId="0" applyFont="1" applyAlignment="1">
      <alignment horizontal="left" vertical="top" wrapText="1"/>
    </xf>
    <xf numFmtId="0" fontId="35" fillId="0" borderId="0" xfId="0" applyFont="1" applyAlignment="1">
      <alignment horizontal="left" vertical="top" wrapText="1"/>
    </xf>
    <xf numFmtId="0" fontId="36" fillId="11" borderId="0" xfId="0" applyFont="1" applyFill="1" applyAlignment="1">
      <alignment horizontal="center" wrapText="1"/>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3" xfId="0" applyFont="1" applyBorder="1" applyAlignment="1">
      <alignment horizontal="center" wrapText="1"/>
    </xf>
    <xf numFmtId="0" fontId="36" fillId="0" borderId="10" xfId="0" applyFont="1" applyBorder="1" applyAlignment="1">
      <alignment horizontal="center" wrapText="1"/>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Normal="100" workbookViewId="0">
      <selection sqref="A1:H1"/>
    </sheetView>
  </sheetViews>
  <sheetFormatPr defaultRowHeight="15.75" customHeight="1"/>
  <cols>
    <col min="1" max="1" width="56.140625" style="1" customWidth="1"/>
    <col min="2" max="2" width="12.5703125" style="1" customWidth="1"/>
    <col min="3" max="3" width="4.28515625" style="1" customWidth="1"/>
    <col min="4" max="4" width="12.5703125" style="1" customWidth="1"/>
    <col min="5" max="5" width="4.28515625" style="1" customWidth="1"/>
    <col min="6" max="6" width="12.5703125" style="1" customWidth="1"/>
    <col min="7" max="7" width="4.28515625" style="1" customWidth="1"/>
    <col min="8" max="8" width="12.5703125" style="1" customWidth="1"/>
    <col min="9" max="16384" width="9.140625" style="1"/>
  </cols>
  <sheetData>
    <row r="1" spans="1:9" ht="15.75" customHeight="1">
      <c r="A1" s="74" t="s">
        <v>0</v>
      </c>
      <c r="B1" s="74"/>
      <c r="C1" s="74"/>
      <c r="D1" s="74"/>
      <c r="E1" s="74"/>
      <c r="F1" s="74"/>
      <c r="G1" s="74"/>
      <c r="H1" s="74"/>
      <c r="I1" s="54"/>
    </row>
    <row r="2" spans="1:9" ht="15.75" customHeight="1">
      <c r="A2" s="74" t="s">
        <v>1</v>
      </c>
      <c r="B2" s="74"/>
      <c r="C2" s="74"/>
      <c r="D2" s="74"/>
      <c r="E2" s="74"/>
      <c r="F2" s="74"/>
      <c r="G2" s="74"/>
      <c r="H2" s="74"/>
    </row>
    <row r="3" spans="1:9" ht="15.75" customHeight="1">
      <c r="A3" s="74" t="s">
        <v>152</v>
      </c>
      <c r="B3" s="74"/>
      <c r="C3" s="74"/>
      <c r="D3" s="74"/>
      <c r="E3" s="74"/>
      <c r="F3" s="74"/>
      <c r="G3" s="74"/>
      <c r="H3" s="74"/>
    </row>
    <row r="4" spans="1:9" ht="15.75" customHeight="1">
      <c r="A4" s="74" t="s">
        <v>2</v>
      </c>
      <c r="B4" s="74"/>
      <c r="C4" s="74"/>
      <c r="D4" s="74"/>
      <c r="E4" s="74"/>
      <c r="F4" s="74"/>
      <c r="G4" s="74"/>
      <c r="H4" s="74"/>
    </row>
    <row r="5" spans="1:9" ht="15.75" customHeight="1">
      <c r="A5" s="74" t="s">
        <v>3</v>
      </c>
      <c r="B5" s="74"/>
      <c r="C5" s="74"/>
      <c r="D5" s="74"/>
      <c r="E5" s="74"/>
      <c r="F5" s="74"/>
      <c r="G5" s="74"/>
      <c r="H5" s="74"/>
    </row>
    <row r="8" spans="1:9" ht="12.75" customHeight="1">
      <c r="B8" s="80" t="s">
        <v>14</v>
      </c>
      <c r="C8" s="80"/>
      <c r="D8" s="80"/>
      <c r="F8" s="80" t="s">
        <v>180</v>
      </c>
      <c r="G8" s="80"/>
      <c r="H8" s="80"/>
    </row>
    <row r="9" spans="1:9" ht="12.75" customHeight="1" thickBot="1">
      <c r="B9" s="76" t="s">
        <v>179</v>
      </c>
      <c r="C9" s="77"/>
      <c r="D9" s="77"/>
      <c r="F9" s="76" t="s">
        <v>179</v>
      </c>
      <c r="G9" s="77"/>
      <c r="H9" s="77"/>
    </row>
    <row r="10" spans="1:9" ht="30.2" customHeight="1" thickBot="1">
      <c r="B10" s="48">
        <v>2025</v>
      </c>
      <c r="D10" s="48">
        <v>2024</v>
      </c>
      <c r="F10" s="48">
        <v>2025</v>
      </c>
      <c r="H10" s="49">
        <v>2024</v>
      </c>
    </row>
    <row r="11" spans="1:9" ht="12.75" customHeight="1"/>
    <row r="12" spans="1:9" ht="12.75" customHeight="1">
      <c r="A12" s="1" t="s">
        <v>42</v>
      </c>
      <c r="B12" s="13">
        <v>1738</v>
      </c>
      <c r="D12" s="13">
        <v>1578</v>
      </c>
      <c r="F12" s="13">
        <v>5087</v>
      </c>
      <c r="H12" s="13">
        <v>4809</v>
      </c>
    </row>
    <row r="13" spans="1:9" ht="12.75" customHeight="1"/>
    <row r="14" spans="1:9" ht="12.75" customHeight="1">
      <c r="A14" s="1" t="s">
        <v>4</v>
      </c>
    </row>
    <row r="15" spans="1:9" ht="12.75" customHeight="1">
      <c r="A15" s="2" t="s">
        <v>5</v>
      </c>
      <c r="B15" s="15">
        <v>850</v>
      </c>
      <c r="C15" s="15"/>
      <c r="D15" s="15">
        <v>723</v>
      </c>
      <c r="F15" s="15">
        <v>2434</v>
      </c>
      <c r="G15" s="15"/>
      <c r="H15" s="15">
        <v>2190</v>
      </c>
    </row>
    <row r="16" spans="1:9" ht="12.75" customHeight="1">
      <c r="A16" s="2" t="s">
        <v>6</v>
      </c>
      <c r="B16" s="15">
        <v>111</v>
      </c>
      <c r="C16" s="15"/>
      <c r="D16" s="15">
        <v>127</v>
      </c>
      <c r="F16" s="15">
        <v>336</v>
      </c>
      <c r="G16" s="15"/>
      <c r="H16" s="15">
        <v>368</v>
      </c>
    </row>
    <row r="17" spans="1:8" ht="12.75" customHeight="1">
      <c r="A17" s="2" t="s">
        <v>7</v>
      </c>
      <c r="B17" s="15">
        <v>417</v>
      </c>
      <c r="C17" s="15"/>
      <c r="D17" s="15">
        <v>395</v>
      </c>
      <c r="F17" s="15">
        <v>1281</v>
      </c>
      <c r="G17" s="15"/>
      <c r="H17" s="15">
        <v>1171</v>
      </c>
    </row>
    <row r="18" spans="1:8" ht="12.75" customHeight="1">
      <c r="A18" s="57" t="s">
        <v>8</v>
      </c>
      <c r="B18" s="20">
        <f>SUM(B15:B17)</f>
        <v>1378</v>
      </c>
      <c r="C18" s="15"/>
      <c r="D18" s="20">
        <f>SUM(D15:D17)</f>
        <v>1245</v>
      </c>
      <c r="F18" s="20">
        <f>SUM(F15:F17)</f>
        <v>4051</v>
      </c>
      <c r="G18" s="15"/>
      <c r="H18" s="20">
        <f>SUM(H15:H17)</f>
        <v>3729</v>
      </c>
    </row>
    <row r="19" spans="1:8" ht="12.75" customHeight="1"/>
    <row r="20" spans="1:8" ht="12.75" customHeight="1">
      <c r="A20" s="1" t="s">
        <v>9</v>
      </c>
      <c r="B20" s="15">
        <f>B12-B18</f>
        <v>360</v>
      </c>
      <c r="C20" s="15"/>
      <c r="D20" s="15">
        <f>D12-D18</f>
        <v>333</v>
      </c>
      <c r="F20" s="15">
        <f>F12-F18</f>
        <v>1036</v>
      </c>
      <c r="G20" s="15"/>
      <c r="H20" s="15">
        <f>H12-H18</f>
        <v>1080</v>
      </c>
    </row>
    <row r="21" spans="1:8" ht="12.75" customHeight="1">
      <c r="B21" s="15"/>
      <c r="C21" s="15"/>
      <c r="D21" s="15"/>
      <c r="F21" s="15"/>
      <c r="G21" s="15"/>
      <c r="H21" s="15"/>
    </row>
    <row r="22" spans="1:8" ht="12.75" customHeight="1">
      <c r="A22" s="1" t="s">
        <v>10</v>
      </c>
      <c r="B22" s="51">
        <v>16</v>
      </c>
      <c r="C22" s="15"/>
      <c r="D22" s="51">
        <v>19</v>
      </c>
      <c r="F22" s="15">
        <v>45</v>
      </c>
      <c r="G22" s="15"/>
      <c r="H22" s="15">
        <v>56</v>
      </c>
    </row>
    <row r="23" spans="1:8" ht="12.75" customHeight="1">
      <c r="A23" s="1" t="s">
        <v>11</v>
      </c>
      <c r="B23" s="15">
        <v>-28</v>
      </c>
      <c r="C23" s="15"/>
      <c r="D23" s="15">
        <v>-22</v>
      </c>
      <c r="F23" s="15">
        <v>-85</v>
      </c>
      <c r="G23" s="15"/>
      <c r="H23" s="15">
        <v>-64</v>
      </c>
    </row>
    <row r="24" spans="1:8" ht="12.75" customHeight="1">
      <c r="A24" s="1" t="s">
        <v>12</v>
      </c>
      <c r="B24" s="21">
        <v>18</v>
      </c>
      <c r="C24" s="15"/>
      <c r="D24" s="21">
        <v>13</v>
      </c>
      <c r="F24" s="21">
        <v>-3</v>
      </c>
      <c r="G24" s="15"/>
      <c r="H24" s="21">
        <v>48</v>
      </c>
    </row>
    <row r="25" spans="1:8" ht="12.75" customHeight="1">
      <c r="B25" s="15"/>
      <c r="C25" s="15"/>
      <c r="D25" s="15"/>
      <c r="F25" s="15"/>
      <c r="G25" s="15"/>
      <c r="H25" s="15"/>
    </row>
    <row r="26" spans="1:8" ht="12.75" customHeight="1">
      <c r="A26" s="1" t="s">
        <v>89</v>
      </c>
      <c r="B26" s="15">
        <f>SUM(B20:B24)</f>
        <v>366</v>
      </c>
      <c r="C26" s="15"/>
      <c r="D26" s="15">
        <f>SUM(D20:D24)</f>
        <v>343</v>
      </c>
      <c r="F26" s="15">
        <f>SUM(F20:F24)</f>
        <v>993</v>
      </c>
      <c r="G26" s="15"/>
      <c r="H26" s="15">
        <f>SUM(H20:H24)</f>
        <v>1120</v>
      </c>
    </row>
    <row r="27" spans="1:8" ht="12.75" customHeight="1">
      <c r="B27" s="15"/>
      <c r="C27" s="15"/>
      <c r="D27" s="15"/>
      <c r="F27" s="15"/>
      <c r="G27" s="15"/>
      <c r="H27" s="15"/>
    </row>
    <row r="28" spans="1:8" ht="12.75" customHeight="1">
      <c r="A28" s="1" t="s">
        <v>172</v>
      </c>
      <c r="B28" s="31">
        <v>30</v>
      </c>
      <c r="C28" s="31"/>
      <c r="D28" s="31">
        <v>61</v>
      </c>
      <c r="F28" s="31">
        <v>124</v>
      </c>
      <c r="G28" s="31"/>
      <c r="H28" s="31">
        <v>182</v>
      </c>
    </row>
    <row r="29" spans="1:8" ht="12.75" customHeight="1">
      <c r="B29" s="15"/>
      <c r="C29" s="15"/>
      <c r="D29" s="15"/>
      <c r="F29" s="15"/>
      <c r="G29" s="15"/>
      <c r="H29" s="15"/>
    </row>
    <row r="30" spans="1:8" ht="12.75" customHeight="1" thickBot="1">
      <c r="A30" s="1" t="s">
        <v>114</v>
      </c>
      <c r="B30" s="16">
        <f>B26-B28</f>
        <v>336</v>
      </c>
      <c r="C30" s="15"/>
      <c r="D30" s="16">
        <f>D26-D28</f>
        <v>282</v>
      </c>
      <c r="F30" s="16">
        <f>F26-F28</f>
        <v>869</v>
      </c>
      <c r="G30" s="15"/>
      <c r="H30" s="16">
        <f>H26-H28</f>
        <v>938</v>
      </c>
    </row>
    <row r="31" spans="1:8" ht="12.75" customHeight="1" thickTop="1"/>
    <row r="32" spans="1:8" ht="12.75" customHeight="1"/>
    <row r="33" spans="1:8" ht="12.75" customHeight="1"/>
    <row r="34" spans="1:8" ht="12.75" customHeight="1">
      <c r="A34" s="58" t="s">
        <v>115</v>
      </c>
    </row>
    <row r="35" spans="1:8" ht="12.75" customHeight="1">
      <c r="A35" s="37" t="s">
        <v>90</v>
      </c>
      <c r="B35" s="22">
        <f>B30/B39</f>
        <v>1.1830985915492958</v>
      </c>
      <c r="D35" s="22">
        <f>D30/D39</f>
        <v>0.97241379310344822</v>
      </c>
      <c r="F35" s="22">
        <f>F30/F39</f>
        <v>3.049122807017544</v>
      </c>
      <c r="H35" s="22">
        <f>H30/H39</f>
        <v>3.2123287671232879</v>
      </c>
    </row>
    <row r="36" spans="1:8" ht="12.75" customHeight="1">
      <c r="A36" s="37" t="s">
        <v>91</v>
      </c>
      <c r="B36" s="22">
        <f>B30/B40</f>
        <v>1.1789473684210525</v>
      </c>
      <c r="D36" s="22">
        <f>D30/D40</f>
        <v>0.96907216494845361</v>
      </c>
      <c r="F36" s="22">
        <f>F30/F40</f>
        <v>3.049122807017544</v>
      </c>
      <c r="H36" s="22">
        <f>H30/H40</f>
        <v>3.2013651877133107</v>
      </c>
    </row>
    <row r="37" spans="1:8" ht="12.75" customHeight="1">
      <c r="A37" s="59"/>
      <c r="B37" s="22"/>
      <c r="D37" s="22"/>
      <c r="F37" s="22"/>
      <c r="H37" s="22"/>
    </row>
    <row r="38" spans="1:8" ht="12.75" customHeight="1">
      <c r="A38" s="58" t="s">
        <v>116</v>
      </c>
    </row>
    <row r="39" spans="1:8" ht="12.75" customHeight="1">
      <c r="A39" s="37" t="s">
        <v>90</v>
      </c>
      <c r="B39" s="15">
        <v>284</v>
      </c>
      <c r="D39" s="15">
        <v>290</v>
      </c>
      <c r="F39" s="15">
        <v>285</v>
      </c>
      <c r="H39" s="15">
        <v>292</v>
      </c>
    </row>
    <row r="40" spans="1:8" ht="12.75" customHeight="1">
      <c r="A40" s="37" t="s">
        <v>91</v>
      </c>
      <c r="B40" s="15">
        <v>285</v>
      </c>
      <c r="D40" s="15">
        <v>291</v>
      </c>
      <c r="F40" s="15">
        <v>285</v>
      </c>
      <c r="H40" s="15">
        <v>293</v>
      </c>
    </row>
    <row r="41" spans="1:8" ht="12.75" customHeight="1"/>
    <row r="42" spans="1:8" ht="12.75" customHeight="1">
      <c r="B42" s="23"/>
      <c r="D42" s="23"/>
      <c r="F42" s="23"/>
      <c r="H42" s="23"/>
    </row>
    <row r="43" spans="1:8" ht="12.75" customHeight="1"/>
    <row r="44" spans="1:8" ht="12.75" customHeight="1">
      <c r="A44" s="36"/>
    </row>
    <row r="45" spans="1:8" ht="12.75" customHeight="1"/>
    <row r="46" spans="1:8" ht="12.75" customHeight="1">
      <c r="A46" s="46"/>
    </row>
    <row r="47" spans="1:8" ht="12.75" customHeight="1"/>
    <row r="48" spans="1:8" ht="12.75" customHeight="1">
      <c r="A48" s="78" t="s">
        <v>13</v>
      </c>
      <c r="B48" s="78"/>
      <c r="C48" s="78"/>
      <c r="D48" s="78"/>
      <c r="E48" s="78"/>
      <c r="F48" s="78"/>
      <c r="G48" s="78"/>
      <c r="H48" s="78"/>
    </row>
    <row r="51" spans="1:8" ht="15.75" customHeight="1">
      <c r="A51" s="79" t="s">
        <v>103</v>
      </c>
      <c r="B51" s="79"/>
      <c r="C51" s="79"/>
      <c r="D51" s="79"/>
      <c r="E51" s="79"/>
      <c r="F51" s="79"/>
      <c r="G51" s="79"/>
      <c r="H51" s="79"/>
    </row>
    <row r="54" spans="1:8" ht="15.75" customHeight="1">
      <c r="A54" s="75"/>
      <c r="B54" s="75"/>
      <c r="C54" s="75"/>
      <c r="D54" s="75"/>
      <c r="E54" s="75"/>
      <c r="F54" s="75"/>
    </row>
  </sheetData>
  <sheetProtection algorithmName="SHA-512" hashValue="Z0WiOdC4inDN8Ib+ZZuDMnPB73DdM2OYy0zvzrXCcpn7CZoHrLtmrmVT+JqWK+j/MucY3jy8xWT6UOln0xdJNw==" saltValue="DA4ckCaJ+RlhSJWt3W2mVA==" spinCount="100000" sheet="1" objects="1" scenarios="1"/>
  <mergeCells count="12">
    <mergeCell ref="A1:H1"/>
    <mergeCell ref="A54:F54"/>
    <mergeCell ref="B9:D9"/>
    <mergeCell ref="A48:H48"/>
    <mergeCell ref="A2:H2"/>
    <mergeCell ref="A3:H3"/>
    <mergeCell ref="A4:H4"/>
    <mergeCell ref="A51:H51"/>
    <mergeCell ref="A5:H5"/>
    <mergeCell ref="F8:H8"/>
    <mergeCell ref="F9:H9"/>
    <mergeCell ref="B8:D8"/>
  </mergeCell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G372"/>
  <sheetViews>
    <sheetView zoomScale="98" zoomScaleNormal="98" workbookViewId="0">
      <selection sqref="A1:G1"/>
    </sheetView>
  </sheetViews>
  <sheetFormatPr defaultRowHeight="12.75"/>
  <cols>
    <col min="1" max="3" width="4" style="1" customWidth="1"/>
    <col min="4" max="4" width="73.42578125" style="1" customWidth="1"/>
    <col min="5" max="5" width="14.85546875" style="1" customWidth="1"/>
    <col min="6" max="6" width="2.5703125" style="1" customWidth="1"/>
    <col min="7" max="7" width="14.85546875" style="1" customWidth="1"/>
    <col min="8" max="16384" width="9.140625" style="1"/>
  </cols>
  <sheetData>
    <row r="1" spans="1:7" s="8" customFormat="1" ht="15.75" customHeight="1">
      <c r="A1" s="74" t="s">
        <v>0</v>
      </c>
      <c r="B1" s="74"/>
      <c r="C1" s="74"/>
      <c r="D1" s="74"/>
      <c r="E1" s="74"/>
      <c r="F1" s="74"/>
      <c r="G1" s="74"/>
    </row>
    <row r="2" spans="1:7" s="8" customFormat="1" ht="15.75" customHeight="1">
      <c r="A2" s="74" t="s">
        <v>16</v>
      </c>
      <c r="B2" s="74"/>
      <c r="C2" s="74"/>
      <c r="D2" s="74"/>
      <c r="E2" s="74"/>
      <c r="F2" s="74"/>
      <c r="G2" s="74"/>
    </row>
    <row r="3" spans="1:7" s="8" customFormat="1" ht="15.75" customHeight="1">
      <c r="A3" s="74" t="s">
        <v>154</v>
      </c>
      <c r="B3" s="74"/>
      <c r="C3" s="74"/>
      <c r="D3" s="74"/>
      <c r="E3" s="74"/>
      <c r="F3" s="74"/>
      <c r="G3" s="74"/>
    </row>
    <row r="4" spans="1:7" s="8" customFormat="1" ht="15.75" customHeight="1">
      <c r="A4" s="74" t="s">
        <v>2</v>
      </c>
      <c r="B4" s="74"/>
      <c r="C4" s="74"/>
      <c r="D4" s="74"/>
      <c r="E4" s="74"/>
      <c r="F4" s="74"/>
      <c r="G4" s="74"/>
    </row>
    <row r="5" spans="1:7" s="8" customFormat="1" ht="15.75" customHeight="1">
      <c r="A5" s="74" t="s">
        <v>3</v>
      </c>
      <c r="B5" s="74"/>
      <c r="C5" s="74"/>
      <c r="D5" s="74"/>
      <c r="E5" s="74"/>
      <c r="F5" s="74"/>
      <c r="G5" s="74"/>
    </row>
    <row r="6" spans="1:7" s="8" customFormat="1" ht="15.75" customHeight="1">
      <c r="A6" s="54"/>
      <c r="B6" s="54"/>
      <c r="C6" s="54"/>
      <c r="D6" s="54"/>
      <c r="E6" s="54"/>
      <c r="F6" s="54"/>
      <c r="G6" s="54"/>
    </row>
    <row r="7" spans="1:7" ht="15.75" customHeight="1"/>
    <row r="8" spans="1:7" ht="17.25" customHeight="1">
      <c r="E8" s="56" t="s">
        <v>179</v>
      </c>
      <c r="F8" s="56"/>
      <c r="G8" s="56" t="s">
        <v>17</v>
      </c>
    </row>
    <row r="9" spans="1:7" ht="17.25" customHeight="1" thickBot="1">
      <c r="E9" s="6">
        <v>2025</v>
      </c>
      <c r="F9" s="56"/>
      <c r="G9" s="6">
        <v>2024</v>
      </c>
    </row>
    <row r="10" spans="1:7" ht="12.75" customHeight="1">
      <c r="A10" s="1" t="s">
        <v>18</v>
      </c>
    </row>
    <row r="11" spans="1:7" ht="12.75" customHeight="1"/>
    <row r="12" spans="1:7" ht="12.75" customHeight="1">
      <c r="A12" s="1" t="s">
        <v>20</v>
      </c>
    </row>
    <row r="13" spans="1:7" ht="12.75" customHeight="1">
      <c r="B13" s="1" t="s">
        <v>21</v>
      </c>
      <c r="E13" s="3">
        <v>1535</v>
      </c>
      <c r="G13" s="3">
        <v>1329</v>
      </c>
    </row>
    <row r="14" spans="1:7" ht="12.75" hidden="1" customHeight="1">
      <c r="B14" s="1" t="s">
        <v>128</v>
      </c>
      <c r="E14" s="15"/>
      <c r="G14" s="15"/>
    </row>
    <row r="15" spans="1:7" ht="12.75" customHeight="1">
      <c r="B15" s="1" t="s">
        <v>22</v>
      </c>
      <c r="E15" s="15">
        <v>1382</v>
      </c>
      <c r="G15" s="15">
        <v>1324</v>
      </c>
    </row>
    <row r="16" spans="1:7" ht="12.75" customHeight="1">
      <c r="B16" s="1" t="s">
        <v>23</v>
      </c>
      <c r="E16" s="15">
        <v>1014</v>
      </c>
      <c r="G16" s="15">
        <v>972</v>
      </c>
    </row>
    <row r="17" spans="1:7" ht="12.75" customHeight="1">
      <c r="B17" s="1" t="s">
        <v>24</v>
      </c>
      <c r="E17" s="14">
        <v>322</v>
      </c>
      <c r="G17" s="14">
        <v>334</v>
      </c>
    </row>
    <row r="18" spans="1:7" ht="12.75" customHeight="1">
      <c r="C18" s="1" t="s">
        <v>25</v>
      </c>
      <c r="E18" s="25">
        <f>SUM(E13:E17)</f>
        <v>4253</v>
      </c>
      <c r="G18" s="25">
        <f>SUM(G13:G17)</f>
        <v>3959</v>
      </c>
    </row>
    <row r="19" spans="1:7" ht="12.75" customHeight="1">
      <c r="E19" s="15"/>
      <c r="G19" s="15"/>
    </row>
    <row r="20" spans="1:7" ht="12.75" customHeight="1">
      <c r="A20" s="1" t="s">
        <v>26</v>
      </c>
      <c r="E20" s="15">
        <v>1966</v>
      </c>
      <c r="G20" s="15">
        <v>1778</v>
      </c>
    </row>
    <row r="21" spans="1:7" ht="12.75" customHeight="1">
      <c r="A21" s="1" t="s">
        <v>132</v>
      </c>
      <c r="E21" s="15">
        <v>4475</v>
      </c>
      <c r="G21" s="15">
        <v>4477</v>
      </c>
    </row>
    <row r="22" spans="1:7" ht="12.75" customHeight="1">
      <c r="A22" s="1" t="s">
        <v>131</v>
      </c>
      <c r="E22" s="15">
        <v>469</v>
      </c>
      <c r="G22" s="15">
        <v>547</v>
      </c>
    </row>
    <row r="23" spans="1:7" ht="12.75" customHeight="1">
      <c r="A23" s="1" t="s">
        <v>27</v>
      </c>
      <c r="E23" s="15">
        <v>133</v>
      </c>
      <c r="G23" s="15">
        <v>175</v>
      </c>
    </row>
    <row r="24" spans="1:7" ht="12.75" customHeight="1">
      <c r="A24" s="1" t="s">
        <v>28</v>
      </c>
      <c r="E24" s="14">
        <v>930</v>
      </c>
      <c r="G24" s="14">
        <v>910</v>
      </c>
    </row>
    <row r="25" spans="1:7" ht="12.75" customHeight="1" thickBot="1">
      <c r="C25" s="1" t="s">
        <v>29</v>
      </c>
      <c r="E25" s="16">
        <f>SUM(E18:E24)</f>
        <v>12226</v>
      </c>
      <c r="G25" s="16">
        <f>SUM(G18:G24)</f>
        <v>11846</v>
      </c>
    </row>
    <row r="26" spans="1:7" ht="12.75" customHeight="1" thickTop="1"/>
    <row r="27" spans="1:7" ht="12.75" customHeight="1">
      <c r="A27" s="1" t="s">
        <v>19</v>
      </c>
    </row>
    <row r="28" spans="1:7" ht="12.75" customHeight="1"/>
    <row r="29" spans="1:7" ht="12.75" customHeight="1">
      <c r="A29" s="1" t="s">
        <v>30</v>
      </c>
    </row>
    <row r="30" spans="1:7" ht="12.75" customHeight="1">
      <c r="B30" s="1" t="s">
        <v>40</v>
      </c>
      <c r="E30" s="13">
        <v>530</v>
      </c>
      <c r="G30" s="13">
        <v>540</v>
      </c>
    </row>
    <row r="31" spans="1:7" ht="12" customHeight="1">
      <c r="B31" s="1" t="s">
        <v>41</v>
      </c>
      <c r="E31" s="15">
        <v>346</v>
      </c>
      <c r="G31" s="15">
        <v>368</v>
      </c>
    </row>
    <row r="32" spans="1:7" ht="12.75" customHeight="1">
      <c r="B32" s="1" t="s">
        <v>31</v>
      </c>
      <c r="E32" s="15">
        <v>620</v>
      </c>
      <c r="G32" s="15">
        <v>544</v>
      </c>
    </row>
    <row r="33" spans="1:7" ht="12.75" customHeight="1">
      <c r="B33" s="1" t="s">
        <v>120</v>
      </c>
      <c r="E33" s="24">
        <v>59</v>
      </c>
      <c r="G33" s="24">
        <v>45</v>
      </c>
    </row>
    <row r="34" spans="1:7" ht="12.75" customHeight="1">
      <c r="B34" s="1" t="s">
        <v>32</v>
      </c>
      <c r="E34" s="14">
        <v>337</v>
      </c>
      <c r="G34" s="14">
        <v>398</v>
      </c>
    </row>
    <row r="35" spans="1:7" ht="12.75" customHeight="1">
      <c r="C35" s="1" t="s">
        <v>33</v>
      </c>
      <c r="E35" s="25">
        <f>SUM(E30:E34)</f>
        <v>1892</v>
      </c>
      <c r="G35" s="25">
        <f>SUM(G30:G34)</f>
        <v>1895</v>
      </c>
    </row>
    <row r="36" spans="1:7" ht="12.75" customHeight="1">
      <c r="E36" s="15"/>
      <c r="G36" s="15"/>
    </row>
    <row r="37" spans="1:7" ht="12.75" customHeight="1">
      <c r="A37" s="1" t="s">
        <v>34</v>
      </c>
      <c r="E37" s="15">
        <v>3350</v>
      </c>
      <c r="G37" s="15">
        <v>3345</v>
      </c>
    </row>
    <row r="38" spans="1:7" ht="12.75" customHeight="1">
      <c r="A38" s="1" t="s">
        <v>35</v>
      </c>
      <c r="E38" s="15">
        <v>119</v>
      </c>
      <c r="G38" s="15">
        <v>130</v>
      </c>
    </row>
    <row r="39" spans="1:7" ht="12.75" customHeight="1">
      <c r="A39" s="1" t="s">
        <v>36</v>
      </c>
      <c r="E39" s="14">
        <v>495</v>
      </c>
      <c r="G39" s="14">
        <v>578</v>
      </c>
    </row>
    <row r="40" spans="1:7" ht="12.75" customHeight="1">
      <c r="C40" s="1" t="s">
        <v>37</v>
      </c>
      <c r="E40" s="20">
        <f>SUM(E35:E39)</f>
        <v>5856</v>
      </c>
      <c r="G40" s="20">
        <f>SUM(G35:G39)</f>
        <v>5948</v>
      </c>
    </row>
    <row r="41" spans="1:7" ht="12.75" customHeight="1"/>
    <row r="42" spans="1:7" ht="12.75" customHeight="1">
      <c r="A42" s="1" t="s">
        <v>38</v>
      </c>
    </row>
    <row r="43" spans="1:7" ht="12.75" customHeight="1">
      <c r="B43" s="1" t="s">
        <v>39</v>
      </c>
    </row>
    <row r="44" spans="1:7" ht="12.75" customHeight="1">
      <c r="B44" s="1" t="s">
        <v>158</v>
      </c>
      <c r="E44" s="50" t="s">
        <v>94</v>
      </c>
      <c r="G44" s="50" t="s">
        <v>94</v>
      </c>
    </row>
    <row r="45" spans="1:7" ht="12.75" customHeight="1">
      <c r="B45" s="1" t="s">
        <v>185</v>
      </c>
    </row>
    <row r="46" spans="1:7" ht="12.75" customHeight="1">
      <c r="C46" s="1" t="s">
        <v>181</v>
      </c>
      <c r="E46" s="15">
        <v>3</v>
      </c>
      <c r="G46" s="15">
        <v>3</v>
      </c>
    </row>
    <row r="47" spans="1:7" ht="12.75" customHeight="1">
      <c r="B47" s="1" t="s">
        <v>43</v>
      </c>
      <c r="E47" s="15">
        <v>5548</v>
      </c>
      <c r="G47" s="15">
        <v>5450</v>
      </c>
    </row>
    <row r="48" spans="1:7" ht="12.75" customHeight="1">
      <c r="B48" s="1" t="s">
        <v>129</v>
      </c>
      <c r="E48" s="15">
        <v>1102</v>
      </c>
      <c r="G48" s="15">
        <v>750</v>
      </c>
    </row>
    <row r="49" spans="1:7" ht="12.75" customHeight="1">
      <c r="B49" s="1" t="s">
        <v>76</v>
      </c>
      <c r="E49" s="15">
        <v>-283</v>
      </c>
      <c r="G49" s="15">
        <v>-305</v>
      </c>
    </row>
    <row r="50" spans="1:7" ht="12.75" customHeight="1">
      <c r="C50" s="1" t="s">
        <v>44</v>
      </c>
      <c r="E50" s="25">
        <f>SUM(E45:E49)</f>
        <v>6370</v>
      </c>
      <c r="G50" s="25">
        <f>SUM(G45:G49)</f>
        <v>5898</v>
      </c>
    </row>
    <row r="51" spans="1:7" ht="12.75" customHeight="1" thickBot="1">
      <c r="D51" s="1" t="s">
        <v>123</v>
      </c>
      <c r="E51" s="16">
        <f>E40+E50</f>
        <v>12226</v>
      </c>
      <c r="G51" s="16">
        <f>G40+G50</f>
        <v>11846</v>
      </c>
    </row>
    <row r="52" spans="1:7" ht="12.75" customHeight="1" thickTop="1"/>
    <row r="53" spans="1:7" ht="12.75" customHeight="1"/>
    <row r="54" spans="1:7" ht="12.75" customHeight="1">
      <c r="A54" s="1" t="s">
        <v>73</v>
      </c>
    </row>
    <row r="55" spans="1:7" ht="12.75" customHeight="1"/>
    <row r="56" spans="1:7" ht="12.75" customHeight="1"/>
    <row r="57" spans="1:7" ht="12.75" customHeight="1"/>
    <row r="58" spans="1:7" ht="12.75" customHeight="1">
      <c r="A58" s="75" t="s">
        <v>104</v>
      </c>
      <c r="B58" s="75"/>
      <c r="C58" s="75"/>
      <c r="D58" s="75"/>
      <c r="E58" s="75"/>
      <c r="F58" s="75"/>
      <c r="G58" s="75"/>
    </row>
    <row r="59" spans="1:7" ht="12.75" customHeight="1"/>
    <row r="60" spans="1:7" ht="12.75" customHeight="1"/>
    <row r="61" spans="1:7" ht="12.75" customHeight="1"/>
    <row r="62" spans="1:7" ht="12.75" customHeight="1"/>
    <row r="63" spans="1:7" ht="12.75" customHeight="1"/>
    <row r="64" spans="1:7" ht="12.75" customHeight="1"/>
    <row r="65" s="1" customFormat="1" ht="12.75" customHeight="1"/>
    <row r="66" s="1" customFormat="1" ht="12.75" customHeight="1"/>
    <row r="67" s="1" customFormat="1" ht="12.75" customHeight="1"/>
    <row r="68" s="1" customFormat="1" ht="12.75" customHeight="1"/>
    <row r="69" s="1" customFormat="1" ht="12.75" customHeight="1"/>
    <row r="70" s="1" customFormat="1" ht="12.75" customHeight="1"/>
    <row r="71" s="1" customFormat="1" ht="12.75" customHeight="1"/>
    <row r="72" s="1" customFormat="1" ht="12.75" customHeight="1"/>
    <row r="73" s="1" customFormat="1" ht="12.75" customHeight="1"/>
    <row r="74" s="1" customFormat="1" ht="12.75" customHeight="1"/>
    <row r="75" s="1" customFormat="1" ht="12.75" customHeight="1"/>
    <row r="76" s="1" customFormat="1" ht="12.75" customHeight="1"/>
    <row r="77" s="1" customFormat="1" ht="12.75" customHeight="1"/>
    <row r="78" s="1" customFormat="1" ht="12.75" customHeight="1"/>
    <row r="79" s="1" customFormat="1" ht="12.75" customHeight="1"/>
    <row r="80" s="1" customFormat="1" ht="12.75" customHeight="1"/>
    <row r="81" s="1" customFormat="1" ht="12.75" customHeight="1"/>
    <row r="82" s="1" customFormat="1" ht="12.75" customHeight="1"/>
    <row r="83" s="1" customFormat="1" ht="12.75" customHeight="1"/>
    <row r="84" s="1" customFormat="1" ht="12.75" customHeight="1"/>
    <row r="85" s="1" customFormat="1" ht="12.75" customHeight="1"/>
    <row r="86" s="1" customFormat="1" ht="12.75" customHeight="1"/>
    <row r="87" s="1" customFormat="1" ht="12.75" customHeight="1"/>
    <row r="88" s="1" customFormat="1" ht="12.75" customHeight="1"/>
    <row r="89" s="1" customFormat="1" ht="12.75" customHeight="1"/>
    <row r="90" s="1" customFormat="1" ht="12.75" customHeight="1"/>
    <row r="91" s="1" customFormat="1" ht="12.75" customHeight="1"/>
    <row r="92" s="1" customFormat="1" ht="12.75" customHeight="1"/>
    <row r="93" s="1" customFormat="1" ht="12.75" customHeight="1"/>
    <row r="94" s="1" customFormat="1" ht="12.75" customHeight="1"/>
    <row r="95" s="1" customFormat="1" ht="12.75" customHeight="1"/>
    <row r="96" s="1" customFormat="1" ht="12.75" customHeight="1"/>
    <row r="97" s="1" customFormat="1" ht="12.75" customHeight="1"/>
    <row r="98" s="1" customFormat="1" ht="12.75" customHeight="1"/>
    <row r="99" s="1" customFormat="1" ht="12.75" customHeight="1"/>
    <row r="100" s="1" customFormat="1" ht="12.75" customHeight="1"/>
    <row r="101" s="1" customFormat="1" ht="12.75" customHeight="1"/>
    <row r="102" s="1" customFormat="1" ht="12.75" customHeight="1"/>
    <row r="103" s="1" customFormat="1" ht="12.75" customHeight="1"/>
    <row r="104" s="1" customFormat="1" ht="12.75" customHeight="1"/>
    <row r="105" s="1" customFormat="1" ht="12.75" customHeight="1"/>
    <row r="106" s="1" customFormat="1" ht="12.75" customHeight="1"/>
    <row r="107" s="1" customFormat="1" ht="12.75" customHeight="1"/>
    <row r="108" s="1" customFormat="1" ht="12.75" customHeight="1"/>
    <row r="109" s="1" customFormat="1" ht="12.75" customHeight="1"/>
    <row r="110" s="1" customFormat="1" ht="12.75" customHeight="1"/>
    <row r="111" s="1" customFormat="1" ht="12.75" customHeight="1"/>
    <row r="112" s="1" customFormat="1" ht="12.75" customHeight="1"/>
    <row r="113" s="1" customFormat="1" ht="12.75" customHeight="1"/>
    <row r="114" s="1" customFormat="1" ht="12.75" customHeight="1"/>
    <row r="115" s="1" customFormat="1" ht="12.75" customHeight="1"/>
    <row r="116" s="1" customFormat="1" ht="12.75" customHeight="1"/>
    <row r="117" s="1" customFormat="1" ht="12.75" customHeight="1"/>
    <row r="118" s="1" customFormat="1" ht="12.75" customHeight="1"/>
    <row r="119" s="1" customFormat="1" ht="12.75" customHeight="1"/>
    <row r="120" s="1" customFormat="1" ht="12.75" customHeight="1"/>
    <row r="121" s="1" customFormat="1" ht="12.75" customHeight="1"/>
    <row r="122" s="1" customFormat="1" ht="12.75" customHeight="1"/>
    <row r="123" s="1" customFormat="1" ht="12.75" customHeight="1"/>
    <row r="124" s="1" customFormat="1" ht="12.75" customHeight="1"/>
    <row r="125" s="1" customFormat="1" ht="12.75" customHeight="1"/>
    <row r="126" s="1" customFormat="1" ht="12.75" customHeight="1"/>
    <row r="127" s="1" customFormat="1" ht="12.75" customHeight="1"/>
    <row r="128" s="1" customFormat="1" ht="12.75" customHeight="1"/>
    <row r="129" s="1" customFormat="1" ht="12.75" customHeight="1"/>
    <row r="130" s="1" customFormat="1" ht="12.75" customHeight="1"/>
    <row r="131" s="1" customFormat="1" ht="12.75" customHeight="1"/>
    <row r="132" s="1" customFormat="1" ht="12.75" customHeight="1"/>
    <row r="133" s="1" customFormat="1" ht="12.75" customHeight="1"/>
    <row r="134" s="1" customFormat="1" ht="12.75" customHeight="1"/>
    <row r="135" s="1" customFormat="1" ht="12.75" customHeight="1"/>
    <row r="136" s="1" customFormat="1" ht="12.75" customHeight="1"/>
    <row r="137" s="1" customFormat="1" ht="12.75" customHeight="1"/>
    <row r="138" s="1" customFormat="1" ht="12.75" customHeight="1"/>
    <row r="139" s="1" customFormat="1" ht="12.75" customHeight="1"/>
    <row r="140" s="1" customFormat="1" ht="12.75" customHeight="1"/>
    <row r="141" s="1" customFormat="1" ht="12.75" customHeight="1"/>
    <row r="142" s="1" customFormat="1" ht="12.75" customHeight="1"/>
    <row r="143" s="1" customFormat="1" ht="12.75" customHeight="1"/>
    <row r="144" s="1" customFormat="1" ht="12.75" customHeight="1"/>
    <row r="145" s="1" customFormat="1" ht="12.75" customHeight="1"/>
    <row r="146" s="1" customFormat="1" ht="12.75" customHeight="1"/>
    <row r="147" s="1" customFormat="1" ht="12.75" customHeight="1"/>
    <row r="148" s="1" customFormat="1" ht="12.75" customHeight="1"/>
    <row r="149" s="1" customFormat="1" ht="12.75" customHeight="1"/>
    <row r="150" s="1" customFormat="1" ht="12.75" customHeight="1"/>
    <row r="151" s="1" customFormat="1" ht="12.75" customHeight="1"/>
    <row r="152" s="1" customFormat="1" ht="12.75" customHeight="1"/>
    <row r="153" s="1" customFormat="1" ht="12.75" customHeight="1"/>
    <row r="154" s="1" customFormat="1" ht="12.75" customHeight="1"/>
    <row r="155" s="1" customFormat="1" ht="12.75" customHeight="1"/>
    <row r="156" s="1" customFormat="1" ht="12.75" customHeight="1"/>
    <row r="157" s="1" customFormat="1" ht="12.75" customHeight="1"/>
    <row r="158" s="1" customFormat="1" ht="12.75" customHeight="1"/>
    <row r="159" s="1" customFormat="1" ht="12.75" customHeight="1"/>
    <row r="160" s="1" customFormat="1" ht="12.75" customHeight="1"/>
    <row r="161" s="1" customFormat="1" ht="12.75" customHeight="1"/>
    <row r="162" s="1" customFormat="1" ht="12.75" customHeight="1"/>
    <row r="163" s="1" customFormat="1" ht="12.75" customHeight="1"/>
    <row r="164" s="1" customFormat="1" ht="12.75" customHeight="1"/>
    <row r="165" s="1" customFormat="1" ht="12.75" customHeight="1"/>
    <row r="166" s="1" customFormat="1" ht="12.75" customHeight="1"/>
    <row r="167" s="1" customFormat="1" ht="12.75" customHeight="1"/>
    <row r="168" s="1" customFormat="1" ht="12.75" customHeight="1"/>
    <row r="169" s="1" customFormat="1" ht="12.75" customHeight="1"/>
    <row r="170" s="1" customFormat="1" ht="12.75" customHeight="1"/>
    <row r="171" s="1" customFormat="1" ht="12.75" customHeight="1"/>
    <row r="172" s="1" customFormat="1" ht="12.75" customHeight="1"/>
    <row r="173" s="1" customFormat="1" ht="12.75" customHeight="1"/>
    <row r="174" s="1" customFormat="1" ht="12.75" customHeight="1"/>
    <row r="175" s="1" customFormat="1" ht="12.75" customHeight="1"/>
    <row r="176" s="1" customFormat="1" ht="12.75" customHeight="1"/>
    <row r="177" s="1" customFormat="1" ht="12.75" customHeight="1"/>
    <row r="178" s="1" customFormat="1" ht="12.75" customHeight="1"/>
    <row r="179" s="1" customFormat="1" ht="12.75" customHeight="1"/>
    <row r="180" s="1" customFormat="1" ht="12.75" customHeight="1"/>
    <row r="181" s="1" customFormat="1" ht="12.75" customHeight="1"/>
    <row r="182" s="1" customFormat="1" ht="12.75" customHeight="1"/>
    <row r="183" s="1" customFormat="1" ht="12.75" customHeight="1"/>
    <row r="184" s="1" customFormat="1" ht="12.75" customHeight="1"/>
    <row r="185" s="1" customFormat="1" ht="12.75" customHeight="1"/>
    <row r="186" s="1" customFormat="1" ht="12.75" customHeight="1"/>
    <row r="187" s="1" customFormat="1" ht="12.75" customHeight="1"/>
    <row r="188" s="1" customFormat="1" ht="12.75" customHeight="1"/>
    <row r="189" s="1" customFormat="1" ht="12.75" customHeight="1"/>
    <row r="190" s="1" customFormat="1" ht="12.75" customHeight="1"/>
    <row r="191" s="1" customFormat="1" ht="12.75" customHeight="1"/>
    <row r="192" s="1" customFormat="1" ht="12.75" customHeight="1"/>
    <row r="193" s="1" customFormat="1" ht="12.75" customHeight="1"/>
    <row r="194" s="1" customFormat="1" ht="12.75" customHeight="1"/>
    <row r="195" s="1" customFormat="1" ht="12.75" customHeight="1"/>
    <row r="196" s="1" customFormat="1" ht="12.75" customHeight="1"/>
    <row r="197" s="1" customFormat="1" ht="12.75" customHeight="1"/>
    <row r="198" s="1" customFormat="1" ht="12.75" customHeight="1"/>
    <row r="199" s="1" customFormat="1" ht="12.75" customHeight="1"/>
    <row r="200" s="1" customFormat="1" ht="12.75" customHeight="1"/>
    <row r="201" s="1" customFormat="1" ht="12.75" customHeight="1"/>
    <row r="202" s="1" customFormat="1" ht="12.75" customHeight="1"/>
    <row r="203" s="1" customFormat="1" ht="12.75" customHeight="1"/>
    <row r="204" s="1" customFormat="1" ht="12.75" customHeight="1"/>
    <row r="205" s="1" customFormat="1" ht="12.75" customHeight="1"/>
    <row r="206" s="1" customFormat="1" ht="12.75" customHeight="1"/>
    <row r="207" s="1" customFormat="1" ht="12.75" customHeight="1"/>
    <row r="208" s="1" customFormat="1" ht="12.75" customHeight="1"/>
    <row r="209" s="1" customFormat="1" ht="12.75" customHeight="1"/>
    <row r="210" s="1" customFormat="1" ht="12.75" customHeight="1"/>
    <row r="211" s="1" customFormat="1" ht="12.75" customHeight="1"/>
    <row r="212" s="1" customFormat="1" ht="12.75" customHeight="1"/>
    <row r="213" s="1" customFormat="1" ht="12.75" customHeight="1"/>
    <row r="214" s="1" customFormat="1" ht="12.75" customHeight="1"/>
    <row r="215" s="1" customFormat="1" ht="12.75" customHeight="1"/>
    <row r="216" s="1" customFormat="1" ht="12.75" customHeight="1"/>
    <row r="217" s="1" customFormat="1" ht="12.75" customHeight="1"/>
    <row r="218" s="1" customFormat="1" ht="12.75" customHeight="1"/>
    <row r="219" s="1" customFormat="1" ht="12.75" customHeight="1"/>
    <row r="220" s="1" customFormat="1" ht="12.75" customHeight="1"/>
    <row r="221" s="1" customFormat="1" ht="12.75" customHeight="1"/>
    <row r="222" s="1" customFormat="1" ht="12.75" customHeight="1"/>
    <row r="223" s="1" customFormat="1" ht="12.75" customHeight="1"/>
    <row r="224" s="1" customFormat="1" ht="12.75" customHeight="1"/>
    <row r="225" s="1" customFormat="1" ht="12.75" customHeight="1"/>
    <row r="226" s="1" customFormat="1" ht="12.75" customHeight="1"/>
    <row r="227" s="1" customFormat="1" ht="12.75" customHeight="1"/>
    <row r="228" s="1" customFormat="1" ht="12.75" customHeight="1"/>
    <row r="229" s="1" customFormat="1" ht="12.75" customHeight="1"/>
    <row r="230" s="1" customFormat="1" ht="12.75" customHeight="1"/>
    <row r="231" s="1" customFormat="1" ht="12.75" customHeight="1"/>
    <row r="232" s="1" customFormat="1" ht="12.75" customHeight="1"/>
    <row r="233" s="1" customFormat="1" ht="12.75" customHeight="1"/>
    <row r="234" s="1" customFormat="1" ht="12.75" customHeight="1"/>
    <row r="235" s="1" customFormat="1" ht="12.75" customHeight="1"/>
    <row r="236" s="1" customFormat="1" ht="12.75" customHeight="1"/>
    <row r="237" s="1" customFormat="1" ht="12.75" customHeight="1"/>
    <row r="238" s="1" customFormat="1" ht="12.75" customHeight="1"/>
    <row r="239" s="1" customFormat="1" ht="12.75" customHeight="1"/>
    <row r="240" s="1" customFormat="1" ht="12.75" customHeight="1"/>
    <row r="241" s="1" customFormat="1" ht="12.75" customHeight="1"/>
    <row r="242" s="1" customFormat="1" ht="12.75" customHeight="1"/>
    <row r="243" s="1" customFormat="1" ht="12.75" customHeight="1"/>
    <row r="244" s="1" customFormat="1" ht="12.75" customHeight="1"/>
    <row r="245" s="1" customFormat="1" ht="12.75" customHeight="1"/>
    <row r="246" s="1" customFormat="1" ht="12.75" customHeight="1"/>
    <row r="247" s="1" customFormat="1" ht="12.75" customHeight="1"/>
    <row r="248" s="1" customFormat="1" ht="12.75" customHeight="1"/>
    <row r="249" s="1" customFormat="1" ht="12.75" customHeight="1"/>
    <row r="250" s="1" customFormat="1" ht="12.75" customHeight="1"/>
    <row r="251" s="1" customFormat="1" ht="12.75" customHeight="1"/>
    <row r="252" s="1" customFormat="1" ht="12.75" customHeight="1"/>
    <row r="253" s="1" customFormat="1" ht="12.75" customHeight="1"/>
    <row r="254" s="1" customFormat="1" ht="12.75" customHeight="1"/>
    <row r="255" s="1" customFormat="1" ht="12.75" customHeight="1"/>
    <row r="256" s="1" customFormat="1" ht="12.75" customHeight="1"/>
    <row r="257" s="1" customFormat="1" ht="12.75" customHeight="1"/>
    <row r="258" s="1" customFormat="1" ht="12.75" customHeight="1"/>
    <row r="259" s="1" customFormat="1" ht="12.75" customHeight="1"/>
    <row r="260" s="1" customFormat="1" ht="12.75" customHeight="1"/>
    <row r="261" s="1" customFormat="1" ht="12.75" customHeight="1"/>
    <row r="262" s="1" customFormat="1" ht="12.75" customHeight="1"/>
    <row r="263" s="1" customFormat="1" ht="12.75" customHeight="1"/>
    <row r="264" s="1" customFormat="1" ht="12.75" customHeight="1"/>
    <row r="265" s="1" customFormat="1" ht="12.75" customHeight="1"/>
    <row r="266" s="1" customFormat="1" ht="12.75" customHeight="1"/>
    <row r="267" s="1" customFormat="1" ht="12.75" customHeight="1"/>
    <row r="268" s="1" customFormat="1" ht="12.75" customHeight="1"/>
    <row r="269" s="1" customFormat="1" ht="12.75" customHeight="1"/>
    <row r="270" s="1" customFormat="1" ht="12.75" customHeight="1"/>
    <row r="271" s="1" customFormat="1" ht="12.75" customHeight="1"/>
    <row r="272" s="1" customFormat="1" ht="12.75" customHeight="1"/>
    <row r="273" s="1" customFormat="1" ht="12.75" customHeight="1"/>
    <row r="274" s="1" customFormat="1" ht="12.75" customHeight="1"/>
    <row r="275" s="1" customFormat="1" ht="12.75" customHeight="1"/>
    <row r="276" s="1" customFormat="1" ht="12.75" customHeight="1"/>
    <row r="277" s="1" customFormat="1" ht="12.75" customHeight="1"/>
    <row r="278" s="1" customFormat="1" ht="12.75" customHeight="1"/>
    <row r="279" s="1" customFormat="1" ht="12.75" customHeight="1"/>
    <row r="280" s="1" customFormat="1" ht="12.75" customHeight="1"/>
    <row r="281" s="1" customFormat="1" ht="12.75" customHeight="1"/>
    <row r="282" s="1" customFormat="1" ht="12.75" customHeight="1"/>
    <row r="283" s="1" customFormat="1" ht="12.75" customHeight="1"/>
    <row r="284" s="1" customFormat="1" ht="12.75" customHeight="1"/>
    <row r="285" s="1" customFormat="1" ht="12.75" customHeight="1"/>
    <row r="286" s="1" customFormat="1" ht="12.75" customHeight="1"/>
    <row r="287" s="1" customFormat="1" ht="12.75" customHeight="1"/>
    <row r="288" s="1" customFormat="1" ht="12.75" customHeight="1"/>
    <row r="289" s="1" customFormat="1" ht="12.75" customHeight="1"/>
    <row r="290" s="1" customFormat="1" ht="12.75" customHeight="1"/>
    <row r="291" s="1" customFormat="1" ht="12.75" customHeight="1"/>
    <row r="292" s="1" customFormat="1" ht="12.75" customHeight="1"/>
    <row r="293" s="1" customFormat="1" ht="12.75" customHeight="1"/>
    <row r="294" s="1" customFormat="1" ht="12.75" customHeight="1"/>
    <row r="295" s="1" customFormat="1" ht="12.75" customHeight="1"/>
    <row r="296" s="1" customFormat="1" ht="12.75" customHeight="1"/>
    <row r="297" s="1" customFormat="1" ht="12.75" customHeight="1"/>
    <row r="298" s="1" customFormat="1" ht="12.75" customHeight="1"/>
    <row r="299" s="1" customFormat="1" ht="12.75" customHeight="1"/>
    <row r="300" s="1" customFormat="1" ht="12.75" customHeight="1"/>
    <row r="301" s="1" customFormat="1" ht="12.75" customHeight="1"/>
    <row r="302" s="1" customFormat="1" ht="12.75" customHeight="1"/>
    <row r="303" s="1" customFormat="1" ht="12.75" customHeight="1"/>
    <row r="304" s="1" customFormat="1" ht="12.75" customHeight="1"/>
    <row r="305" s="1" customFormat="1" ht="12.75" customHeight="1"/>
    <row r="306" s="1" customFormat="1" ht="12.75" customHeight="1"/>
    <row r="307" s="1" customFormat="1" ht="12.75" customHeight="1"/>
    <row r="308" s="1" customFormat="1" ht="12.75" customHeight="1"/>
    <row r="309" s="1" customFormat="1" ht="12.75" customHeight="1"/>
    <row r="310" s="1" customFormat="1" ht="12.75" customHeight="1"/>
    <row r="311" s="1" customFormat="1" ht="12.75" customHeight="1"/>
    <row r="312" s="1" customFormat="1" ht="12.75" customHeight="1"/>
    <row r="313" s="1" customFormat="1" ht="12.75" customHeight="1"/>
    <row r="314" s="1" customFormat="1" ht="12.75" customHeight="1"/>
    <row r="315" s="1" customFormat="1" ht="12.75" customHeight="1"/>
    <row r="316" s="1" customFormat="1" ht="12.75" customHeight="1"/>
    <row r="317" s="1" customFormat="1" ht="12.75" customHeight="1"/>
    <row r="318" s="1" customFormat="1" ht="12.75" customHeight="1"/>
    <row r="319" s="1" customFormat="1" ht="12.75" customHeight="1"/>
    <row r="320" s="1" customFormat="1" ht="12.75" customHeight="1"/>
    <row r="321" s="1" customFormat="1" ht="12.75" customHeight="1"/>
    <row r="322" s="1" customFormat="1" ht="12.75" customHeight="1"/>
    <row r="323" s="1" customFormat="1" ht="12.75" customHeight="1"/>
    <row r="324" s="1" customFormat="1" ht="12.75" customHeight="1"/>
    <row r="325" s="1" customFormat="1" ht="12.75" customHeight="1"/>
    <row r="326" s="1" customFormat="1" ht="12.75" customHeight="1"/>
    <row r="327" s="1" customFormat="1" ht="12.75" customHeight="1"/>
    <row r="328" s="1" customFormat="1" ht="12.75" customHeight="1"/>
    <row r="329" s="1" customFormat="1" ht="12.75" customHeight="1"/>
    <row r="330" s="1" customFormat="1" ht="12.75" customHeight="1"/>
    <row r="331" s="1" customFormat="1" ht="12.75" customHeight="1"/>
    <row r="332" s="1" customFormat="1" ht="12.75" customHeight="1"/>
    <row r="333" s="1" customFormat="1" ht="12.75" customHeight="1"/>
    <row r="334" s="1" customFormat="1" ht="12.75" customHeight="1"/>
    <row r="335" s="1" customFormat="1" ht="12.75" customHeight="1"/>
    <row r="336" s="1" customFormat="1" ht="12.75" customHeight="1"/>
    <row r="337" s="1" customFormat="1" ht="12.75" customHeight="1"/>
    <row r="338" s="1" customFormat="1" ht="12.75" customHeight="1"/>
    <row r="339" s="1" customFormat="1" ht="12.75" customHeight="1"/>
    <row r="340" s="1" customFormat="1" ht="12.75" customHeight="1"/>
    <row r="341" s="1" customFormat="1" ht="12.75" customHeight="1"/>
    <row r="342" s="1" customFormat="1" ht="12.75" customHeight="1"/>
    <row r="343" s="1" customFormat="1" ht="12.75" customHeight="1"/>
    <row r="344" s="1" customFormat="1" ht="12.75" customHeight="1"/>
    <row r="345" s="1" customFormat="1" ht="12.75" customHeight="1"/>
    <row r="346" s="1" customFormat="1" ht="12.75" customHeight="1"/>
    <row r="347" s="1" customFormat="1" ht="12.75" customHeight="1"/>
    <row r="348" s="1" customFormat="1" ht="12.75" customHeight="1"/>
    <row r="349" s="1" customFormat="1" ht="12.75" customHeight="1"/>
    <row r="350" s="1" customFormat="1" ht="12.75" customHeight="1"/>
    <row r="351" s="1" customFormat="1" ht="12.75" customHeight="1"/>
    <row r="352" s="1" customFormat="1" ht="12.75" customHeight="1"/>
    <row r="353" s="1" customFormat="1" ht="12.75" customHeight="1"/>
    <row r="354" s="1" customFormat="1" ht="12.75" customHeight="1"/>
    <row r="355" s="1" customFormat="1" ht="12.75" customHeight="1"/>
    <row r="356" s="1" customFormat="1" ht="12.75" customHeight="1"/>
    <row r="357" s="1" customFormat="1" ht="12.75" customHeight="1"/>
    <row r="358" s="1" customFormat="1" ht="12.75" customHeight="1"/>
    <row r="359" s="1" customFormat="1" ht="12.75" customHeight="1"/>
    <row r="360" s="1" customFormat="1" ht="12.75" customHeight="1"/>
    <row r="361" s="1" customFormat="1" ht="12.75" customHeight="1"/>
    <row r="362" s="1" customFormat="1" ht="12.75" customHeight="1"/>
    <row r="363" s="1" customFormat="1" ht="12.75" customHeight="1"/>
    <row r="364" s="1" customFormat="1" ht="12.75" customHeight="1"/>
    <row r="365" s="1" customFormat="1" ht="12.75" customHeight="1"/>
    <row r="366" s="1" customFormat="1" ht="12.75" customHeight="1"/>
    <row r="367" s="1" customFormat="1" ht="12.75" customHeight="1"/>
    <row r="368" s="1" customFormat="1" ht="12.75" customHeight="1"/>
    <row r="369" s="1" customFormat="1" ht="12.75" customHeight="1"/>
    <row r="370" s="1" customFormat="1" ht="12.75" customHeight="1"/>
    <row r="371" s="1" customFormat="1" ht="12.75" customHeight="1"/>
    <row r="372" s="1" customFormat="1" ht="12.75" customHeight="1"/>
  </sheetData>
  <sheetProtection algorithmName="SHA-512" hashValue="XB/QJWdsnWWmz/w6yZcYGBYhtU6+zG4X2xtyncOoCWHQ61SIaDPL7V6OsxMfLbnfj3cUWdC8+JVJq944jb+CPw==" saltValue="frI4sZZZBSJu2flDoSI4Bg==" spinCount="100000" sheet="1" objects="1" scenarios="1"/>
  <mergeCells count="6">
    <mergeCell ref="A58:G58"/>
    <mergeCell ref="A1:G1"/>
    <mergeCell ref="A2:G2"/>
    <mergeCell ref="A3:G3"/>
    <mergeCell ref="A4:G4"/>
    <mergeCell ref="A5:G5"/>
  </mergeCells>
  <printOptions horizontalCentered="1"/>
  <pageMargins left="0.7" right="0.7" top="0.75" bottom="0.75" header="0.3" footer="0.3"/>
  <pageSetup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183D7-FBBB-4EE2-AD56-8A0210D436B9}">
  <sheetPr codeName="Sheet2">
    <pageSetUpPr fitToPage="1"/>
  </sheetPr>
  <dimension ref="A1:H76"/>
  <sheetViews>
    <sheetView zoomScaleNormal="100" workbookViewId="0">
      <selection sqref="A1:H1"/>
    </sheetView>
  </sheetViews>
  <sheetFormatPr defaultRowHeight="13.5" customHeight="1"/>
  <cols>
    <col min="1" max="3" width="3.7109375" style="1" customWidth="1"/>
    <col min="4" max="4" width="70" style="1" customWidth="1"/>
    <col min="5" max="5" width="2.5703125" style="1" customWidth="1"/>
    <col min="6" max="6" width="15" style="1" customWidth="1"/>
    <col min="7" max="7" width="2.5703125" style="1" customWidth="1"/>
    <col min="8" max="8" width="15" style="1" customWidth="1"/>
    <col min="9" max="16384" width="9.140625" style="1"/>
  </cols>
  <sheetData>
    <row r="1" spans="1:8" s="8" customFormat="1" ht="15.75" customHeight="1">
      <c r="A1" s="81" t="s">
        <v>0</v>
      </c>
      <c r="B1" s="81"/>
      <c r="C1" s="81"/>
      <c r="D1" s="81"/>
      <c r="E1" s="81"/>
      <c r="F1" s="81"/>
      <c r="G1" s="81"/>
      <c r="H1" s="81"/>
    </row>
    <row r="2" spans="1:8" s="8" customFormat="1" ht="15.75">
      <c r="A2" s="74" t="s">
        <v>46</v>
      </c>
      <c r="B2" s="74"/>
      <c r="C2" s="74"/>
      <c r="D2" s="74"/>
      <c r="E2" s="74"/>
      <c r="F2" s="74"/>
      <c r="G2" s="74"/>
      <c r="H2" s="74"/>
    </row>
    <row r="3" spans="1:8" s="8" customFormat="1" ht="15.75">
      <c r="A3" s="74" t="s">
        <v>15</v>
      </c>
      <c r="B3" s="74"/>
      <c r="C3" s="74"/>
      <c r="D3" s="74"/>
      <c r="E3" s="74"/>
      <c r="F3" s="74"/>
      <c r="G3" s="74"/>
      <c r="H3" s="74"/>
    </row>
    <row r="4" spans="1:8" s="8" customFormat="1" ht="15.75">
      <c r="A4" s="74" t="s">
        <v>2</v>
      </c>
      <c r="B4" s="74"/>
      <c r="C4" s="74"/>
      <c r="D4" s="74"/>
      <c r="E4" s="74"/>
      <c r="F4" s="74"/>
      <c r="G4" s="74"/>
      <c r="H4" s="74"/>
    </row>
    <row r="5" spans="1:8" s="8" customFormat="1" ht="15.75">
      <c r="A5" s="74" t="s">
        <v>3</v>
      </c>
      <c r="B5" s="74"/>
      <c r="C5" s="74"/>
      <c r="D5" s="74"/>
      <c r="E5" s="74"/>
      <c r="F5" s="74"/>
      <c r="G5" s="74"/>
      <c r="H5" s="74"/>
    </row>
    <row r="6" spans="1:8" ht="15.75" customHeight="1"/>
    <row r="7" spans="1:8" ht="15.75" customHeight="1"/>
    <row r="8" spans="1:8" ht="13.5" customHeight="1" thickBot="1">
      <c r="F8" s="77" t="s">
        <v>180</v>
      </c>
      <c r="G8" s="77"/>
      <c r="H8" s="77"/>
    </row>
    <row r="9" spans="1:8" ht="13.5" customHeight="1">
      <c r="F9" s="56" t="s">
        <v>179</v>
      </c>
      <c r="G9" s="56"/>
      <c r="H9" s="56" t="str">
        <f>F9</f>
        <v>July 31,</v>
      </c>
    </row>
    <row r="10" spans="1:8" ht="15.75" customHeight="1" thickBot="1">
      <c r="F10" s="6">
        <v>2025</v>
      </c>
      <c r="G10" s="56"/>
      <c r="H10" s="6">
        <v>2024</v>
      </c>
    </row>
    <row r="11" spans="1:8" ht="13.5" customHeight="1">
      <c r="A11" s="1" t="s">
        <v>74</v>
      </c>
      <c r="F11" s="56"/>
      <c r="G11" s="56"/>
      <c r="H11" s="56"/>
    </row>
    <row r="12" spans="1:8" ht="13.5" customHeight="1">
      <c r="B12" s="1" t="s">
        <v>118</v>
      </c>
      <c r="F12" s="13">
        <v>869</v>
      </c>
      <c r="G12" s="13"/>
      <c r="H12" s="13">
        <v>938</v>
      </c>
    </row>
    <row r="14" spans="1:8" ht="13.5" customHeight="1">
      <c r="A14" s="1" t="s">
        <v>127</v>
      </c>
    </row>
    <row r="15" spans="1:8" ht="13.5" customHeight="1">
      <c r="B15" s="1" t="s">
        <v>47</v>
      </c>
      <c r="F15" s="15">
        <v>217</v>
      </c>
      <c r="G15" s="15"/>
      <c r="H15" s="15">
        <v>188</v>
      </c>
    </row>
    <row r="16" spans="1:8" ht="13.5" customHeight="1">
      <c r="B16" s="1" t="s">
        <v>48</v>
      </c>
      <c r="F16" s="15">
        <v>102</v>
      </c>
      <c r="G16" s="15"/>
      <c r="H16" s="15">
        <v>103</v>
      </c>
    </row>
    <row r="17" spans="1:8" ht="13.5" customHeight="1">
      <c r="B17" s="1" t="s">
        <v>167</v>
      </c>
      <c r="F17" s="55">
        <v>-35</v>
      </c>
      <c r="G17" s="15"/>
      <c r="H17" s="55">
        <v>-8</v>
      </c>
    </row>
    <row r="18" spans="1:8" ht="13.5" customHeight="1">
      <c r="B18" s="1" t="s">
        <v>75</v>
      </c>
      <c r="F18" s="15">
        <v>30</v>
      </c>
      <c r="G18" s="15"/>
      <c r="H18" s="15">
        <v>33</v>
      </c>
    </row>
    <row r="19" spans="1:8" ht="13.5" customHeight="1">
      <c r="B19" s="1" t="s">
        <v>149</v>
      </c>
      <c r="F19" s="15">
        <v>28</v>
      </c>
      <c r="G19" s="15"/>
      <c r="H19" s="15">
        <v>-6</v>
      </c>
    </row>
    <row r="20" spans="1:8" ht="13.5" customHeight="1">
      <c r="B20" s="1" t="s">
        <v>136</v>
      </c>
      <c r="F20" s="55">
        <v>15</v>
      </c>
      <c r="G20" s="15"/>
      <c r="H20" s="55">
        <v>8</v>
      </c>
    </row>
    <row r="21" spans="1:8" ht="13.5" customHeight="1">
      <c r="B21" s="1" t="s">
        <v>150</v>
      </c>
      <c r="F21" s="55">
        <v>4</v>
      </c>
      <c r="G21" s="15"/>
      <c r="H21" s="24">
        <v>2</v>
      </c>
    </row>
    <row r="22" spans="1:8" ht="13.5" customHeight="1">
      <c r="B22" s="1" t="s">
        <v>49</v>
      </c>
      <c r="F22" s="15"/>
      <c r="G22" s="15"/>
      <c r="H22" s="15"/>
    </row>
    <row r="23" spans="1:8" ht="13.5" customHeight="1">
      <c r="C23" s="1" t="s">
        <v>22</v>
      </c>
      <c r="F23" s="24">
        <v>-44</v>
      </c>
      <c r="G23" s="15"/>
      <c r="H23" s="24">
        <v>67</v>
      </c>
    </row>
    <row r="24" spans="1:8" ht="13.5" customHeight="1">
      <c r="C24" s="1" t="s">
        <v>23</v>
      </c>
      <c r="F24" s="15">
        <v>-72</v>
      </c>
      <c r="G24" s="15"/>
      <c r="H24" s="15">
        <v>15</v>
      </c>
    </row>
    <row r="25" spans="1:8" ht="13.5" customHeight="1">
      <c r="C25" s="1" t="s">
        <v>40</v>
      </c>
      <c r="F25" s="15">
        <v>-13</v>
      </c>
      <c r="G25" s="15"/>
      <c r="H25" s="15">
        <v>78</v>
      </c>
    </row>
    <row r="26" spans="1:8" ht="13.5" customHeight="1">
      <c r="C26" s="1" t="s">
        <v>41</v>
      </c>
      <c r="F26" s="15">
        <v>-26</v>
      </c>
      <c r="G26" s="15"/>
      <c r="H26" s="15">
        <v>-65</v>
      </c>
    </row>
    <row r="27" spans="1:8" ht="13.5" customHeight="1">
      <c r="C27" s="1" t="s">
        <v>87</v>
      </c>
      <c r="F27" s="24">
        <v>-61</v>
      </c>
      <c r="G27" s="15"/>
      <c r="H27" s="24">
        <v>-83</v>
      </c>
    </row>
    <row r="28" spans="1:8" ht="13.5" customHeight="1">
      <c r="A28" s="1" t="s">
        <v>126</v>
      </c>
      <c r="F28" s="9">
        <f>SUM(F12:F27)</f>
        <v>1014</v>
      </c>
      <c r="G28" s="4"/>
      <c r="H28" s="9">
        <f>SUM(H12:H27)</f>
        <v>1270</v>
      </c>
    </row>
    <row r="29" spans="1:8" ht="13.5" customHeight="1">
      <c r="F29" s="4"/>
      <c r="G29" s="4"/>
      <c r="H29" s="4"/>
    </row>
    <row r="30" spans="1:8" ht="13.5" customHeight="1">
      <c r="A30" s="1" t="s">
        <v>50</v>
      </c>
      <c r="F30" s="4"/>
      <c r="G30" s="4"/>
      <c r="H30" s="4"/>
    </row>
    <row r="31" spans="1:8" ht="13.5" customHeight="1">
      <c r="B31" s="1" t="s">
        <v>139</v>
      </c>
      <c r="F31" s="4">
        <v>-314</v>
      </c>
      <c r="G31" s="4"/>
      <c r="H31" s="4">
        <v>-285</v>
      </c>
    </row>
    <row r="32" spans="1:8" ht="13.5" customHeight="1">
      <c r="B32" s="1" t="s">
        <v>186</v>
      </c>
      <c r="F32" s="4">
        <v>5</v>
      </c>
      <c r="G32" s="4"/>
      <c r="H32" s="55" t="s">
        <v>94</v>
      </c>
    </row>
    <row r="33" spans="1:8" ht="13.5" customHeight="1">
      <c r="B33" s="1" t="s">
        <v>173</v>
      </c>
      <c r="F33" s="55" t="s">
        <v>94</v>
      </c>
      <c r="G33" s="4"/>
      <c r="H33" s="4">
        <v>-5</v>
      </c>
    </row>
    <row r="34" spans="1:8" ht="13.5" customHeight="1">
      <c r="B34" s="1" t="s">
        <v>187</v>
      </c>
      <c r="F34" s="55">
        <v>2</v>
      </c>
      <c r="G34" s="4"/>
      <c r="H34" s="55" t="s">
        <v>94</v>
      </c>
    </row>
    <row r="35" spans="1:8" ht="13.5" customHeight="1">
      <c r="B35" s="1" t="s">
        <v>138</v>
      </c>
      <c r="F35" s="24">
        <v>-1</v>
      </c>
      <c r="G35" s="4"/>
      <c r="H35" s="24">
        <v>-11</v>
      </c>
    </row>
    <row r="36" spans="1:8" ht="13.5" customHeight="1">
      <c r="B36" s="1" t="s">
        <v>141</v>
      </c>
      <c r="F36" s="55">
        <v>4</v>
      </c>
      <c r="G36" s="4"/>
      <c r="H36" s="55">
        <v>-3</v>
      </c>
    </row>
    <row r="37" spans="1:8" ht="13.5" customHeight="1">
      <c r="A37" s="1" t="s">
        <v>112</v>
      </c>
      <c r="F37" s="9">
        <f>SUM(F31:F36)</f>
        <v>-304</v>
      </c>
      <c r="G37" s="4"/>
      <c r="H37" s="9">
        <f>SUM(H31:H36)</f>
        <v>-304</v>
      </c>
    </row>
    <row r="38" spans="1:8" ht="13.5" customHeight="1">
      <c r="F38" s="4"/>
      <c r="G38" s="4"/>
      <c r="H38" s="4"/>
    </row>
    <row r="39" spans="1:8" ht="13.5" customHeight="1">
      <c r="A39" s="1" t="s">
        <v>51</v>
      </c>
      <c r="F39" s="4"/>
      <c r="G39" s="4"/>
      <c r="H39" s="4"/>
    </row>
    <row r="40" spans="1:8" ht="13.5" customHeight="1">
      <c r="B40" s="1" t="s">
        <v>140</v>
      </c>
      <c r="F40" s="4">
        <v>60</v>
      </c>
      <c r="G40" s="4"/>
      <c r="H40" s="4">
        <v>76</v>
      </c>
    </row>
    <row r="41" spans="1:8" ht="13.5" customHeight="1">
      <c r="B41" s="1" t="s">
        <v>88</v>
      </c>
      <c r="F41" s="4">
        <v>-28</v>
      </c>
      <c r="G41" s="4"/>
      <c r="H41" s="4">
        <v>-27</v>
      </c>
    </row>
    <row r="42" spans="1:8" ht="13.5" customHeight="1">
      <c r="B42" s="1" t="s">
        <v>133</v>
      </c>
      <c r="F42" s="55">
        <v>-340</v>
      </c>
      <c r="G42" s="4"/>
      <c r="H42" s="55">
        <v>-815</v>
      </c>
    </row>
    <row r="43" spans="1:8" ht="13.5" customHeight="1">
      <c r="B43" s="1" t="s">
        <v>177</v>
      </c>
      <c r="F43" s="55">
        <v>-10</v>
      </c>
      <c r="G43" s="4"/>
      <c r="H43" s="55" t="s">
        <v>94</v>
      </c>
    </row>
    <row r="44" spans="1:8" ht="13.5" customHeight="1">
      <c r="B44" s="1" t="s">
        <v>137</v>
      </c>
      <c r="F44" s="4">
        <v>-212</v>
      </c>
      <c r="G44" s="4"/>
      <c r="H44" s="4">
        <v>-206</v>
      </c>
    </row>
    <row r="45" spans="1:8" ht="13.5" customHeight="1">
      <c r="B45" s="1" t="s">
        <v>159</v>
      </c>
      <c r="F45" s="4">
        <v>4</v>
      </c>
      <c r="G45" s="4"/>
      <c r="H45" s="55" t="s">
        <v>94</v>
      </c>
    </row>
    <row r="46" spans="1:8" ht="13.5" customHeight="1">
      <c r="B46" s="1" t="s">
        <v>147</v>
      </c>
      <c r="C46" s="70"/>
      <c r="D46" s="70"/>
      <c r="F46" s="4">
        <v>-2</v>
      </c>
      <c r="G46" s="4"/>
      <c r="H46" s="55">
        <v>-180</v>
      </c>
    </row>
    <row r="47" spans="1:8" ht="13.5" customHeight="1">
      <c r="B47" s="1" t="s">
        <v>156</v>
      </c>
      <c r="F47" s="24">
        <v>13</v>
      </c>
      <c r="G47" s="4"/>
      <c r="H47" s="55">
        <v>375</v>
      </c>
    </row>
    <row r="48" spans="1:8" ht="13.5" customHeight="1">
      <c r="A48" s="1" t="s">
        <v>113</v>
      </c>
      <c r="F48" s="12">
        <f>SUM(F38:F47)</f>
        <v>-515</v>
      </c>
      <c r="H48" s="12">
        <f>SUM(H38:H47)</f>
        <v>-777</v>
      </c>
    </row>
    <row r="50" spans="1:8" ht="13.5" customHeight="1">
      <c r="A50" s="1" t="s">
        <v>52</v>
      </c>
      <c r="F50" s="55">
        <v>10</v>
      </c>
      <c r="G50" s="4"/>
      <c r="H50" s="55" t="s">
        <v>94</v>
      </c>
    </row>
    <row r="52" spans="1:8" s="27" customFormat="1" ht="13.5" customHeight="1">
      <c r="A52" s="1" t="s">
        <v>160</v>
      </c>
      <c r="B52" s="1"/>
      <c r="C52" s="1"/>
      <c r="D52" s="1"/>
      <c r="E52" s="1"/>
      <c r="F52" s="11">
        <f>F28+F37+F48+F50</f>
        <v>205</v>
      </c>
      <c r="G52" s="1"/>
      <c r="H52" s="11">
        <f>H28+H37+H48</f>
        <v>189</v>
      </c>
    </row>
    <row r="54" spans="1:8" ht="13.5" customHeight="1">
      <c r="A54" s="27" t="s">
        <v>106</v>
      </c>
      <c r="B54" s="27"/>
      <c r="C54" s="27"/>
      <c r="D54" s="27"/>
      <c r="E54" s="27"/>
      <c r="F54" s="18">
        <v>1332</v>
      </c>
      <c r="G54" s="28"/>
      <c r="H54" s="18">
        <v>1593</v>
      </c>
    </row>
    <row r="56" spans="1:8" ht="13.5" customHeight="1" thickBot="1">
      <c r="A56" s="1" t="s">
        <v>107</v>
      </c>
      <c r="F56" s="5">
        <f>SUM(F52:F54)</f>
        <v>1537</v>
      </c>
      <c r="H56" s="5">
        <f>SUM(H52:H54)</f>
        <v>1782</v>
      </c>
    </row>
    <row r="57" spans="1:8" ht="13.5" customHeight="1" thickTop="1"/>
    <row r="59" spans="1:8" ht="13.5" customHeight="1">
      <c r="A59" s="1" t="s">
        <v>110</v>
      </c>
    </row>
    <row r="61" spans="1:8" ht="13.5" customHeight="1">
      <c r="B61" s="1" t="s">
        <v>21</v>
      </c>
      <c r="F61" s="13">
        <v>1535</v>
      </c>
      <c r="G61" s="3"/>
      <c r="H61" s="13">
        <v>1779</v>
      </c>
    </row>
    <row r="62" spans="1:8" ht="13.5" customHeight="1">
      <c r="B62" s="1" t="s">
        <v>108</v>
      </c>
      <c r="F62" s="15">
        <v>2</v>
      </c>
      <c r="G62" s="4"/>
      <c r="H62" s="15">
        <v>3</v>
      </c>
    </row>
    <row r="63" spans="1:8" ht="13.5" customHeight="1" thickBot="1">
      <c r="B63" s="1" t="s">
        <v>109</v>
      </c>
      <c r="F63" s="16">
        <f>SUM(F61:F62)</f>
        <v>1537</v>
      </c>
      <c r="G63" s="4"/>
      <c r="H63" s="16">
        <f>SUM(H61:H62)</f>
        <v>1782</v>
      </c>
    </row>
    <row r="64" spans="1:8" ht="13.5" customHeight="1" thickTop="1"/>
    <row r="66" spans="1:8" ht="13.5" customHeight="1">
      <c r="A66" s="1" t="s">
        <v>53</v>
      </c>
    </row>
    <row r="68" spans="1:8" ht="13.5" customHeight="1">
      <c r="B68" s="1" t="s">
        <v>153</v>
      </c>
      <c r="F68" s="3">
        <v>304</v>
      </c>
      <c r="H68" s="3">
        <v>284</v>
      </c>
    </row>
    <row r="69" spans="1:8" ht="13.5" customHeight="1">
      <c r="B69" s="1" t="s">
        <v>134</v>
      </c>
      <c r="F69" s="3">
        <v>55</v>
      </c>
      <c r="H69" s="3">
        <v>50</v>
      </c>
    </row>
    <row r="73" spans="1:8" ht="13.5" customHeight="1">
      <c r="A73" s="1" t="s">
        <v>54</v>
      </c>
    </row>
    <row r="76" spans="1:8" ht="13.5" customHeight="1">
      <c r="A76" s="75" t="s">
        <v>105</v>
      </c>
      <c r="B76" s="75"/>
      <c r="C76" s="75"/>
      <c r="D76" s="75"/>
      <c r="E76" s="75"/>
      <c r="F76" s="75"/>
      <c r="G76" s="75"/>
      <c r="H76" s="75"/>
    </row>
  </sheetData>
  <sheetProtection algorithmName="SHA-512" hashValue="+0Bi22DAvPrgzzWTab/89XucGCkZIak0AFMe6hBgDhdjAsbRhPFrWiWO8io6Qbj0gR14Xdc4nhcgTHIRYL2e9w==" saltValue="DwT/0gsBmh/j5Ny57I0YKQ==" spinCount="100000" sheet="1" objects="1" scenarios="1"/>
  <mergeCells count="7">
    <mergeCell ref="A76:H76"/>
    <mergeCell ref="A4:H4"/>
    <mergeCell ref="A5:H5"/>
    <mergeCell ref="A1:H1"/>
    <mergeCell ref="A2:H2"/>
    <mergeCell ref="A3:H3"/>
    <mergeCell ref="F8:H8"/>
  </mergeCells>
  <printOptions horizontalCentered="1"/>
  <pageMargins left="0.7" right="0.7" top="0.75" bottom="0.75" header="0.3" footer="0.3"/>
  <pageSetup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D48"/>
  <sheetViews>
    <sheetView zoomScaleNormal="100" workbookViewId="0">
      <selection sqref="A1:O1"/>
    </sheetView>
  </sheetViews>
  <sheetFormatPr defaultRowHeight="13.5" customHeight="1"/>
  <cols>
    <col min="1" max="1" width="4.7109375" style="1" customWidth="1"/>
    <col min="2" max="2" width="4.42578125" style="1" customWidth="1"/>
    <col min="3" max="3" width="43.85546875" style="1" customWidth="1"/>
    <col min="4" max="4" width="2.5703125" style="1" customWidth="1"/>
    <col min="5" max="6" width="10.5703125" style="1" customWidth="1"/>
    <col min="7" max="7" width="2.5703125" style="1" customWidth="1"/>
    <col min="8" max="9" width="10.5703125" style="1" customWidth="1"/>
    <col min="10" max="10" width="2.5703125" style="1" customWidth="1"/>
    <col min="11" max="12" width="10.5703125" style="1" customWidth="1"/>
    <col min="13" max="13" width="2.5703125" style="1" customWidth="1"/>
    <col min="14" max="15" width="10.5703125" style="1" customWidth="1"/>
    <col min="16" max="16" width="9.140625" style="66" customWidth="1"/>
    <col min="17" max="17" width="9" style="1" customWidth="1"/>
    <col min="18" max="16384" width="9.140625" style="1"/>
  </cols>
  <sheetData>
    <row r="1" spans="1:16" s="8" customFormat="1" ht="15.75" customHeight="1">
      <c r="A1" s="74" t="s">
        <v>0</v>
      </c>
      <c r="B1" s="74"/>
      <c r="C1" s="74"/>
      <c r="D1" s="74"/>
      <c r="E1" s="74"/>
      <c r="F1" s="74"/>
      <c r="G1" s="74"/>
      <c r="H1" s="74"/>
      <c r="I1" s="74"/>
      <c r="J1" s="74"/>
      <c r="K1" s="74"/>
      <c r="L1" s="74"/>
      <c r="M1" s="74"/>
      <c r="N1" s="74"/>
      <c r="O1" s="74"/>
      <c r="P1" s="65"/>
    </row>
    <row r="2" spans="1:16" s="8" customFormat="1" ht="15.75" customHeight="1">
      <c r="A2" s="74" t="s">
        <v>92</v>
      </c>
      <c r="B2" s="74"/>
      <c r="C2" s="74"/>
      <c r="D2" s="74"/>
      <c r="E2" s="74"/>
      <c r="F2" s="74"/>
      <c r="G2" s="74"/>
      <c r="H2" s="74"/>
      <c r="I2" s="74"/>
      <c r="J2" s="74"/>
      <c r="K2" s="74"/>
      <c r="L2" s="74"/>
      <c r="M2" s="74"/>
      <c r="N2" s="74"/>
      <c r="O2" s="74"/>
      <c r="P2" s="65"/>
    </row>
    <row r="3" spans="1:16" s="8" customFormat="1" ht="15.75" customHeight="1">
      <c r="A3" s="74" t="s">
        <v>152</v>
      </c>
      <c r="B3" s="74"/>
      <c r="C3" s="74"/>
      <c r="D3" s="74"/>
      <c r="E3" s="74"/>
      <c r="F3" s="74"/>
      <c r="G3" s="74"/>
      <c r="H3" s="74"/>
      <c r="I3" s="74"/>
      <c r="J3" s="74"/>
      <c r="K3" s="74"/>
      <c r="L3" s="74"/>
      <c r="M3" s="74"/>
      <c r="N3" s="74"/>
      <c r="O3" s="74"/>
      <c r="P3" s="65"/>
    </row>
    <row r="4" spans="1:16" s="8" customFormat="1" ht="15.75" customHeight="1">
      <c r="A4" s="74" t="s">
        <v>2</v>
      </c>
      <c r="B4" s="74"/>
      <c r="C4" s="74"/>
      <c r="D4" s="74"/>
      <c r="E4" s="74"/>
      <c r="F4" s="74"/>
      <c r="G4" s="74"/>
      <c r="H4" s="74"/>
      <c r="I4" s="74"/>
      <c r="J4" s="74"/>
      <c r="K4" s="74"/>
      <c r="L4" s="74"/>
      <c r="M4" s="74"/>
      <c r="N4" s="74"/>
      <c r="O4" s="74"/>
      <c r="P4" s="65"/>
    </row>
    <row r="5" spans="1:16" s="8" customFormat="1" ht="15.75" customHeight="1">
      <c r="A5" s="74" t="s">
        <v>3</v>
      </c>
      <c r="B5" s="74"/>
      <c r="C5" s="74"/>
      <c r="D5" s="74"/>
      <c r="E5" s="74"/>
      <c r="F5" s="74"/>
      <c r="G5" s="74"/>
      <c r="H5" s="74"/>
      <c r="I5" s="74"/>
      <c r="J5" s="74"/>
      <c r="K5" s="74"/>
      <c r="L5" s="74"/>
      <c r="M5" s="74"/>
      <c r="N5" s="74"/>
      <c r="O5" s="74"/>
      <c r="P5" s="65"/>
    </row>
    <row r="6" spans="1:16" ht="15.75" customHeight="1"/>
    <row r="7" spans="1:16" ht="13.5" customHeight="1">
      <c r="E7" s="80" t="s">
        <v>14</v>
      </c>
      <c r="F7" s="80"/>
      <c r="G7" s="80"/>
      <c r="H7" s="80"/>
      <c r="I7" s="80"/>
      <c r="J7" s="7"/>
      <c r="K7" s="80" t="s">
        <v>180</v>
      </c>
      <c r="L7" s="80"/>
      <c r="M7" s="80"/>
      <c r="N7" s="80"/>
      <c r="O7" s="80"/>
    </row>
    <row r="8" spans="1:16" ht="13.5" customHeight="1" thickBot="1">
      <c r="E8" s="77" t="s">
        <v>179</v>
      </c>
      <c r="F8" s="77"/>
      <c r="G8" s="77"/>
      <c r="H8" s="77"/>
      <c r="I8" s="77"/>
      <c r="J8" s="7"/>
      <c r="K8" s="77" t="s">
        <v>179</v>
      </c>
      <c r="L8" s="77"/>
      <c r="M8" s="77"/>
      <c r="N8" s="77"/>
      <c r="O8" s="77"/>
    </row>
    <row r="9" spans="1:16" ht="13.5" customHeight="1" thickBot="1">
      <c r="E9" s="84">
        <v>2025</v>
      </c>
      <c r="F9" s="84"/>
      <c r="G9" s="56"/>
      <c r="H9" s="84">
        <v>2024</v>
      </c>
      <c r="I9" s="84"/>
      <c r="J9" s="7"/>
      <c r="K9" s="77">
        <v>2025</v>
      </c>
      <c r="L9" s="77"/>
      <c r="M9" s="56"/>
      <c r="N9" s="77">
        <v>2024</v>
      </c>
      <c r="O9" s="77"/>
    </row>
    <row r="10" spans="1:16" ht="30.75" customHeight="1" thickBot="1">
      <c r="E10" s="68" t="s">
        <v>130</v>
      </c>
      <c r="F10" s="68" t="s">
        <v>55</v>
      </c>
      <c r="G10" s="69"/>
      <c r="H10" s="68" t="s">
        <v>130</v>
      </c>
      <c r="I10" s="68" t="s">
        <v>55</v>
      </c>
      <c r="J10" s="69"/>
      <c r="K10" s="68" t="s">
        <v>130</v>
      </c>
      <c r="L10" s="68" t="s">
        <v>55</v>
      </c>
      <c r="M10" s="69"/>
      <c r="N10" s="68" t="s">
        <v>130</v>
      </c>
      <c r="O10" s="68" t="s">
        <v>55</v>
      </c>
    </row>
    <row r="11" spans="1:16" ht="13.5" customHeight="1">
      <c r="J11" s="7"/>
      <c r="N11" s="82"/>
      <c r="O11" s="82"/>
    </row>
    <row r="12" spans="1:16" ht="13.5" customHeight="1">
      <c r="A12" s="1" t="s">
        <v>117</v>
      </c>
      <c r="E12" s="13">
        <v>336</v>
      </c>
      <c r="F12" s="22">
        <v>1.18</v>
      </c>
      <c r="H12" s="13">
        <v>282</v>
      </c>
      <c r="I12" s="22">
        <v>0.97</v>
      </c>
      <c r="K12" s="13">
        <v>869</v>
      </c>
      <c r="L12" s="22">
        <v>3.05</v>
      </c>
      <c r="M12" s="36"/>
      <c r="N12" s="13">
        <v>938</v>
      </c>
      <c r="O12" s="22">
        <v>3.2</v>
      </c>
    </row>
    <row r="13" spans="1:16" ht="13.5" customHeight="1">
      <c r="B13" s="1" t="s">
        <v>56</v>
      </c>
      <c r="F13" s="52"/>
      <c r="I13" s="52"/>
    </row>
    <row r="14" spans="1:16" ht="13.5" customHeight="1">
      <c r="C14" s="1" t="s">
        <v>143</v>
      </c>
      <c r="E14" s="15">
        <v>17</v>
      </c>
      <c r="F14" s="44">
        <v>0.06</v>
      </c>
      <c r="H14" s="24">
        <v>67</v>
      </c>
      <c r="I14" s="44">
        <v>0.23</v>
      </c>
      <c r="K14" s="15">
        <v>74</v>
      </c>
      <c r="L14" s="44">
        <v>0.26</v>
      </c>
      <c r="N14" s="24">
        <v>71</v>
      </c>
      <c r="O14" s="44">
        <v>0.24</v>
      </c>
    </row>
    <row r="15" spans="1:16" ht="13.5" customHeight="1">
      <c r="C15" s="1" t="s">
        <v>148</v>
      </c>
      <c r="E15" s="24" t="s">
        <v>94</v>
      </c>
      <c r="F15" s="44" t="s">
        <v>94</v>
      </c>
      <c r="H15" s="24" t="s">
        <v>94</v>
      </c>
      <c r="I15" s="44" t="s">
        <v>94</v>
      </c>
      <c r="K15" s="15">
        <v>15</v>
      </c>
      <c r="L15" s="44">
        <v>0.05</v>
      </c>
      <c r="N15" s="24">
        <v>8</v>
      </c>
      <c r="O15" s="44">
        <v>0.03</v>
      </c>
    </row>
    <row r="16" spans="1:16" ht="13.5" customHeight="1">
      <c r="C16" s="1" t="s">
        <v>57</v>
      </c>
      <c r="E16" s="15">
        <v>26</v>
      </c>
      <c r="F16" s="44">
        <v>0.09</v>
      </c>
      <c r="H16" s="15">
        <v>25</v>
      </c>
      <c r="I16" s="44">
        <v>0.09</v>
      </c>
      <c r="K16" s="15">
        <v>81</v>
      </c>
      <c r="L16" s="44">
        <v>0.28000000000000003</v>
      </c>
      <c r="N16" s="15">
        <v>77</v>
      </c>
      <c r="O16" s="44">
        <v>0.26</v>
      </c>
    </row>
    <row r="17" spans="1:15" ht="13.5" customHeight="1">
      <c r="C17" s="1" t="s">
        <v>58</v>
      </c>
      <c r="E17" s="15">
        <v>18</v>
      </c>
      <c r="F17" s="44">
        <v>0.06</v>
      </c>
      <c r="H17" s="15">
        <v>1</v>
      </c>
      <c r="I17" s="44" t="s">
        <v>94</v>
      </c>
      <c r="K17" s="15">
        <v>48</v>
      </c>
      <c r="L17" s="44">
        <v>0.17</v>
      </c>
      <c r="N17" s="24">
        <v>5</v>
      </c>
      <c r="O17" s="44">
        <v>0.02</v>
      </c>
    </row>
    <row r="18" spans="1:15" ht="13.5" customHeight="1">
      <c r="C18" s="1" t="s">
        <v>59</v>
      </c>
      <c r="E18" s="15">
        <v>3</v>
      </c>
      <c r="F18" s="44">
        <v>0.01</v>
      </c>
      <c r="H18" s="15">
        <v>4</v>
      </c>
      <c r="I18" s="44">
        <v>0.01</v>
      </c>
      <c r="K18" s="15">
        <v>15</v>
      </c>
      <c r="L18" s="44">
        <v>0.05</v>
      </c>
      <c r="N18" s="15">
        <v>5</v>
      </c>
      <c r="O18" s="44">
        <v>0.02</v>
      </c>
    </row>
    <row r="19" spans="1:15" ht="13.5" customHeight="1">
      <c r="C19" s="1" t="s">
        <v>149</v>
      </c>
      <c r="E19" s="15">
        <v>1</v>
      </c>
      <c r="F19" s="44" t="s">
        <v>94</v>
      </c>
      <c r="H19" s="15">
        <v>-1</v>
      </c>
      <c r="I19" s="44" t="s">
        <v>94</v>
      </c>
      <c r="K19" s="15">
        <v>28</v>
      </c>
      <c r="L19" s="44">
        <v>0.1</v>
      </c>
      <c r="N19" s="15">
        <v>-2</v>
      </c>
      <c r="O19" s="44">
        <v>-0.01</v>
      </c>
    </row>
    <row r="20" spans="1:15" ht="13.5" customHeight="1">
      <c r="C20" s="1" t="s">
        <v>157</v>
      </c>
      <c r="E20" s="24" t="s">
        <v>94</v>
      </c>
      <c r="F20" s="44" t="s">
        <v>94</v>
      </c>
      <c r="H20" s="24" t="s">
        <v>94</v>
      </c>
      <c r="I20" s="44" t="s">
        <v>94</v>
      </c>
      <c r="K20" s="15">
        <v>14</v>
      </c>
      <c r="L20" s="44">
        <v>0.05</v>
      </c>
      <c r="N20" s="24" t="s">
        <v>94</v>
      </c>
      <c r="O20" s="44" t="s">
        <v>94</v>
      </c>
    </row>
    <row r="21" spans="1:15" ht="13.5" customHeight="1">
      <c r="C21" s="1" t="s">
        <v>60</v>
      </c>
      <c r="E21" s="24">
        <v>12</v>
      </c>
      <c r="F21" s="44">
        <v>0.05</v>
      </c>
      <c r="H21" s="24">
        <v>3</v>
      </c>
      <c r="I21" s="44">
        <v>0.01</v>
      </c>
      <c r="K21" s="24">
        <v>27</v>
      </c>
      <c r="L21" s="44">
        <v>0.09</v>
      </c>
      <c r="N21" s="24">
        <v>4</v>
      </c>
      <c r="O21" s="44">
        <v>0.01</v>
      </c>
    </row>
    <row r="22" spans="1:15" ht="13.5" customHeight="1">
      <c r="C22" s="1" t="s">
        <v>61</v>
      </c>
      <c r="E22" s="15">
        <v>-23</v>
      </c>
      <c r="F22" s="44">
        <v>-0.08</v>
      </c>
      <c r="H22" s="15">
        <v>4</v>
      </c>
      <c r="I22" s="44">
        <v>0.01</v>
      </c>
      <c r="K22" s="15">
        <v>-31</v>
      </c>
      <c r="L22" s="44">
        <v>-0.1</v>
      </c>
      <c r="N22" s="15">
        <v>15</v>
      </c>
      <c r="O22" s="44">
        <v>0.06</v>
      </c>
    </row>
    <row r="23" spans="1:15" ht="13.5" customHeight="1" thickBot="1">
      <c r="A23" s="1" t="s">
        <v>96</v>
      </c>
      <c r="E23" s="10">
        <f>SUM(E12:E22)</f>
        <v>390</v>
      </c>
      <c r="F23" s="53">
        <f>SUM(F12:F22)</f>
        <v>1.37</v>
      </c>
      <c r="H23" s="10">
        <f>SUM(H12:H22)</f>
        <v>385</v>
      </c>
      <c r="I23" s="53">
        <f>SUM(I12:I22)</f>
        <v>1.32</v>
      </c>
      <c r="K23" s="16">
        <f>SUM(K12:K22)</f>
        <v>1140</v>
      </c>
      <c r="L23" s="26">
        <f>SUM(L12:L22)</f>
        <v>3.9999999999999996</v>
      </c>
      <c r="M23" s="36"/>
      <c r="N23" s="16">
        <f>SUM(N12:N22)</f>
        <v>1121</v>
      </c>
      <c r="O23" s="26">
        <f>SUM(O12:O22)</f>
        <v>3.8300000000000005</v>
      </c>
    </row>
    <row r="24" spans="1:15" ht="13.5" customHeight="1" thickTop="1"/>
    <row r="26" spans="1:15" ht="92.25" customHeight="1">
      <c r="A26" s="83" t="s">
        <v>191</v>
      </c>
      <c r="B26" s="83"/>
      <c r="C26" s="83"/>
      <c r="D26" s="83"/>
      <c r="E26" s="83"/>
      <c r="F26" s="83"/>
      <c r="G26" s="83"/>
      <c r="H26" s="83"/>
      <c r="I26" s="83"/>
      <c r="J26" s="83"/>
      <c r="K26" s="83"/>
      <c r="L26" s="83"/>
      <c r="M26" s="83"/>
      <c r="N26" s="83"/>
      <c r="O26" s="83"/>
    </row>
    <row r="27" spans="1:15" ht="51" customHeight="1">
      <c r="A27" s="83" t="s">
        <v>174</v>
      </c>
      <c r="B27" s="83"/>
      <c r="C27" s="83"/>
      <c r="D27" s="83"/>
      <c r="E27" s="83"/>
      <c r="F27" s="83"/>
      <c r="G27" s="83"/>
      <c r="H27" s="83"/>
      <c r="I27" s="83"/>
      <c r="J27" s="83"/>
      <c r="K27" s="83"/>
      <c r="L27" s="83"/>
      <c r="M27" s="83"/>
      <c r="N27" s="83"/>
      <c r="O27" s="83"/>
    </row>
    <row r="28" spans="1:15" ht="49.5" customHeight="1">
      <c r="A28" s="47"/>
      <c r="B28" s="83" t="s">
        <v>178</v>
      </c>
      <c r="C28" s="83"/>
      <c r="D28" s="83"/>
      <c r="E28" s="83"/>
      <c r="F28" s="83"/>
      <c r="G28" s="83"/>
      <c r="H28" s="83"/>
      <c r="I28" s="83"/>
      <c r="J28" s="83"/>
      <c r="K28" s="83"/>
      <c r="L28" s="83"/>
      <c r="M28" s="83"/>
      <c r="N28" s="83"/>
      <c r="O28" s="83"/>
    </row>
    <row r="29" spans="1:15" ht="21.75" customHeight="1">
      <c r="A29" s="47"/>
      <c r="B29" s="83" t="s">
        <v>121</v>
      </c>
      <c r="C29" s="83"/>
      <c r="D29" s="83"/>
      <c r="E29" s="83"/>
      <c r="F29" s="83"/>
      <c r="G29" s="83"/>
      <c r="H29" s="83"/>
      <c r="I29" s="83"/>
      <c r="J29" s="83"/>
      <c r="K29" s="83"/>
      <c r="L29" s="83"/>
      <c r="M29" s="83"/>
      <c r="N29" s="83"/>
      <c r="O29" s="83"/>
    </row>
    <row r="30" spans="1:15" ht="60" customHeight="1">
      <c r="A30" s="39"/>
      <c r="B30" s="83" t="s">
        <v>176</v>
      </c>
      <c r="C30" s="83"/>
      <c r="D30" s="83"/>
      <c r="E30" s="83"/>
      <c r="F30" s="83"/>
      <c r="G30" s="83"/>
      <c r="H30" s="83"/>
      <c r="I30" s="83"/>
      <c r="J30" s="83"/>
      <c r="K30" s="83"/>
      <c r="L30" s="83"/>
      <c r="M30" s="83"/>
      <c r="N30" s="83"/>
      <c r="O30" s="83"/>
    </row>
    <row r="31" spans="1:15" ht="49.5" customHeight="1">
      <c r="A31" s="39"/>
      <c r="B31" s="83" t="s">
        <v>151</v>
      </c>
      <c r="C31" s="83"/>
      <c r="D31" s="83"/>
      <c r="E31" s="83"/>
      <c r="F31" s="83"/>
      <c r="G31" s="83"/>
      <c r="H31" s="83"/>
      <c r="I31" s="83"/>
      <c r="J31" s="83"/>
      <c r="K31" s="83"/>
      <c r="L31" s="83"/>
      <c r="M31" s="83"/>
      <c r="N31" s="83"/>
      <c r="O31" s="83"/>
    </row>
    <row r="32" spans="1:15" ht="21.75" hidden="1" customHeight="1">
      <c r="A32" s="39"/>
      <c r="B32" s="83" t="s">
        <v>145</v>
      </c>
      <c r="C32" s="83"/>
      <c r="D32" s="83"/>
      <c r="E32" s="83"/>
      <c r="F32" s="83"/>
      <c r="G32" s="83"/>
      <c r="H32" s="83"/>
      <c r="I32" s="83"/>
      <c r="J32" s="83"/>
      <c r="K32" s="83"/>
      <c r="L32" s="83"/>
      <c r="M32" s="83"/>
      <c r="N32" s="83"/>
      <c r="O32" s="83"/>
    </row>
    <row r="33" spans="1:30" ht="21.75" customHeight="1">
      <c r="A33" s="38"/>
      <c r="B33" s="85" t="s">
        <v>155</v>
      </c>
      <c r="C33" s="86"/>
      <c r="D33" s="86"/>
      <c r="E33" s="86"/>
      <c r="F33" s="86"/>
      <c r="G33" s="86"/>
      <c r="H33" s="86"/>
      <c r="I33" s="86"/>
      <c r="J33" s="86"/>
      <c r="K33" s="86"/>
      <c r="L33" s="86"/>
      <c r="M33" s="86"/>
      <c r="N33" s="86"/>
      <c r="O33" s="86"/>
      <c r="P33" s="67"/>
    </row>
    <row r="34" spans="1:30" ht="21.75" customHeight="1">
      <c r="A34" s="38"/>
      <c r="B34" s="85" t="s">
        <v>171</v>
      </c>
      <c r="C34" s="86"/>
      <c r="D34" s="86"/>
      <c r="E34" s="86"/>
      <c r="F34" s="86"/>
      <c r="G34" s="86"/>
      <c r="H34" s="86"/>
      <c r="I34" s="86"/>
      <c r="J34" s="86"/>
      <c r="K34" s="86"/>
      <c r="L34" s="86"/>
      <c r="M34" s="86"/>
      <c r="N34" s="86"/>
      <c r="O34" s="86"/>
      <c r="P34" s="67"/>
    </row>
    <row r="35" spans="1:30" ht="21.75" hidden="1" customHeight="1">
      <c r="A35" s="39"/>
      <c r="B35" s="91" t="s">
        <v>146</v>
      </c>
      <c r="C35" s="83"/>
      <c r="D35" s="83"/>
      <c r="E35" s="83"/>
      <c r="F35" s="83"/>
      <c r="G35" s="83"/>
      <c r="H35" s="83"/>
      <c r="I35" s="83"/>
      <c r="J35" s="83"/>
      <c r="K35" s="83"/>
      <c r="L35" s="83"/>
      <c r="M35" s="83"/>
      <c r="N35" s="83"/>
      <c r="O35" s="83"/>
    </row>
    <row r="36" spans="1:30" ht="36" customHeight="1">
      <c r="A36" s="17"/>
      <c r="B36" s="88" t="s">
        <v>184</v>
      </c>
      <c r="C36" s="88"/>
      <c r="D36" s="88"/>
      <c r="E36" s="88"/>
      <c r="F36" s="88"/>
      <c r="G36" s="88"/>
      <c r="H36" s="88"/>
      <c r="I36" s="88"/>
      <c r="J36" s="88"/>
      <c r="K36" s="88"/>
      <c r="L36" s="88"/>
      <c r="M36" s="88"/>
      <c r="N36" s="88"/>
      <c r="O36" s="88"/>
      <c r="P36" s="90"/>
      <c r="Q36" s="90"/>
      <c r="R36" s="90"/>
      <c r="S36" s="90"/>
      <c r="T36" s="90"/>
      <c r="U36" s="90"/>
      <c r="V36" s="90"/>
      <c r="W36" s="90"/>
      <c r="X36" s="90"/>
      <c r="Y36" s="90"/>
      <c r="Z36" s="90"/>
      <c r="AA36" s="90"/>
      <c r="AB36" s="90"/>
      <c r="AC36" s="90"/>
      <c r="AD36" s="90"/>
    </row>
    <row r="37" spans="1:30" ht="31.5" hidden="1" customHeight="1">
      <c r="A37" s="38"/>
      <c r="B37" s="89" t="s">
        <v>111</v>
      </c>
      <c r="C37" s="89"/>
      <c r="D37" s="89"/>
      <c r="E37" s="89"/>
      <c r="F37" s="89"/>
      <c r="G37" s="89"/>
      <c r="H37" s="89"/>
      <c r="I37" s="89"/>
      <c r="J37" s="89"/>
      <c r="K37" s="89"/>
      <c r="L37" s="89"/>
      <c r="M37" s="89"/>
      <c r="N37" s="89"/>
      <c r="O37" s="89"/>
    </row>
    <row r="38" spans="1:30" ht="9" customHeight="1"/>
    <row r="39" spans="1:30" ht="52.5" customHeight="1">
      <c r="A39" s="87" t="s">
        <v>63</v>
      </c>
      <c r="B39" s="87"/>
      <c r="C39" s="87"/>
      <c r="D39" s="87"/>
      <c r="E39" s="87"/>
      <c r="F39" s="87"/>
      <c r="G39" s="87"/>
      <c r="H39" s="87"/>
      <c r="I39" s="87"/>
      <c r="J39" s="87"/>
      <c r="K39" s="87"/>
      <c r="L39" s="87"/>
      <c r="M39" s="87"/>
      <c r="N39" s="87"/>
      <c r="O39" s="87"/>
    </row>
    <row r="40" spans="1:30" ht="9.75" customHeight="1"/>
    <row r="41" spans="1:30" ht="78" customHeight="1">
      <c r="A41" s="87" t="s">
        <v>84</v>
      </c>
      <c r="B41" s="87"/>
      <c r="C41" s="87"/>
      <c r="D41" s="87"/>
      <c r="E41" s="87"/>
      <c r="F41" s="87"/>
      <c r="G41" s="87"/>
      <c r="H41" s="87"/>
      <c r="I41" s="87"/>
      <c r="J41" s="87"/>
      <c r="K41" s="87"/>
      <c r="L41" s="87"/>
      <c r="M41" s="87"/>
      <c r="N41" s="87"/>
      <c r="O41" s="87"/>
    </row>
    <row r="42" spans="1:30" ht="9.75" customHeight="1"/>
    <row r="43" spans="1:30" ht="40.5" customHeight="1">
      <c r="A43" s="87" t="s">
        <v>64</v>
      </c>
      <c r="B43" s="87"/>
      <c r="C43" s="87"/>
      <c r="D43" s="87"/>
      <c r="E43" s="87"/>
      <c r="F43" s="87"/>
      <c r="G43" s="87"/>
      <c r="H43" s="87"/>
      <c r="I43" s="87"/>
      <c r="J43" s="87"/>
      <c r="K43" s="87"/>
      <c r="L43" s="87"/>
      <c r="M43" s="87"/>
      <c r="N43" s="87"/>
      <c r="O43" s="87"/>
    </row>
    <row r="44" spans="1:30" ht="9" customHeight="1"/>
    <row r="45" spans="1:30" ht="13.5" customHeight="1">
      <c r="A45" s="1" t="s">
        <v>62</v>
      </c>
    </row>
    <row r="46" spans="1:30" ht="13.5" customHeight="1">
      <c r="A46" s="75"/>
      <c r="B46" s="75"/>
      <c r="C46" s="75"/>
      <c r="D46" s="75"/>
      <c r="E46" s="75"/>
      <c r="F46" s="75"/>
      <c r="G46" s="75"/>
      <c r="H46" s="75"/>
      <c r="I46" s="75"/>
      <c r="J46" s="75"/>
      <c r="K46" s="75"/>
      <c r="L46" s="75"/>
      <c r="M46" s="75"/>
      <c r="N46" s="75"/>
      <c r="O46" s="75"/>
    </row>
    <row r="48" spans="1:30" ht="13.5" customHeight="1">
      <c r="A48" s="75" t="s">
        <v>45</v>
      </c>
      <c r="B48" s="75"/>
      <c r="C48" s="75"/>
      <c r="D48" s="75"/>
      <c r="E48" s="75"/>
      <c r="F48" s="75"/>
      <c r="G48" s="75"/>
      <c r="H48" s="75"/>
      <c r="I48" s="75"/>
      <c r="J48" s="75"/>
      <c r="K48" s="75"/>
      <c r="L48" s="75"/>
      <c r="M48" s="75"/>
      <c r="N48" s="75"/>
      <c r="O48" s="75"/>
    </row>
  </sheetData>
  <sheetProtection algorithmName="SHA-512" hashValue="P9SSManNrY9hUmhgMWal4R149Bnxg3j12dx4dY6Ie6mXLEGG+G/CNs4HYs+qeqPWMENpxjZdM/btIPHOQfSRuw==" saltValue="+WZ1MQM4UZdJSc64VxWOIA==" spinCount="100000" sheet="1" objects="1" scenarios="1"/>
  <mergeCells count="33">
    <mergeCell ref="A48:O48"/>
    <mergeCell ref="A46:O46"/>
    <mergeCell ref="P36:AA36"/>
    <mergeCell ref="AB36:AD36"/>
    <mergeCell ref="B35:O35"/>
    <mergeCell ref="B33:O33"/>
    <mergeCell ref="A43:O43"/>
    <mergeCell ref="B31:O31"/>
    <mergeCell ref="A41:O41"/>
    <mergeCell ref="B36:O36"/>
    <mergeCell ref="A39:O39"/>
    <mergeCell ref="B37:O37"/>
    <mergeCell ref="B32:O32"/>
    <mergeCell ref="B34:O34"/>
    <mergeCell ref="N11:O11"/>
    <mergeCell ref="A26:O26"/>
    <mergeCell ref="B30:O30"/>
    <mergeCell ref="E7:I7"/>
    <mergeCell ref="K7:O7"/>
    <mergeCell ref="E8:I8"/>
    <mergeCell ref="K8:O8"/>
    <mergeCell ref="E9:F9"/>
    <mergeCell ref="H9:I9"/>
    <mergeCell ref="K9:L9"/>
    <mergeCell ref="N9:O9"/>
    <mergeCell ref="A27:O27"/>
    <mergeCell ref="B29:O29"/>
    <mergeCell ref="B28:O28"/>
    <mergeCell ref="A1:O1"/>
    <mergeCell ref="A2:O2"/>
    <mergeCell ref="A3:O3"/>
    <mergeCell ref="A4:O4"/>
    <mergeCell ref="A5:O5"/>
  </mergeCells>
  <printOptions horizontalCentered="1"/>
  <pageMargins left="0.7" right="0.7" top="0.5" bottom="0.5" header="0.3" footer="0.3"/>
  <pageSetup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H68"/>
  <sheetViews>
    <sheetView zoomScaleNormal="100" workbookViewId="0">
      <selection sqref="A1:E1"/>
    </sheetView>
  </sheetViews>
  <sheetFormatPr defaultRowHeight="12.75"/>
  <cols>
    <col min="1" max="1" width="60.28515625" style="1" customWidth="1"/>
    <col min="2" max="2" width="1.85546875" style="1" customWidth="1"/>
    <col min="3" max="3" width="23.7109375" style="1" customWidth="1"/>
    <col min="4" max="4" width="1.85546875" style="1" customWidth="1"/>
    <col min="5" max="5" width="23.7109375" style="1" customWidth="1"/>
    <col min="6" max="6" width="15.85546875" style="1" customWidth="1"/>
    <col min="7" max="7" width="11.85546875" style="1" customWidth="1"/>
    <col min="8" max="16384" width="9.140625" style="1"/>
  </cols>
  <sheetData>
    <row r="1" spans="1:8" s="8" customFormat="1" ht="15.75" customHeight="1">
      <c r="A1" s="74" t="s">
        <v>0</v>
      </c>
      <c r="B1" s="74"/>
      <c r="C1" s="74"/>
      <c r="D1" s="74"/>
      <c r="E1" s="74"/>
      <c r="F1" s="74"/>
      <c r="G1" s="74"/>
      <c r="H1" s="74"/>
    </row>
    <row r="2" spans="1:8" s="8" customFormat="1" ht="15.75" customHeight="1">
      <c r="A2" s="74" t="s">
        <v>68</v>
      </c>
      <c r="B2" s="74"/>
      <c r="C2" s="74"/>
      <c r="D2" s="74"/>
      <c r="E2" s="74"/>
    </row>
    <row r="3" spans="1:8" s="8" customFormat="1" ht="15.75" customHeight="1">
      <c r="A3" s="74" t="s">
        <v>69</v>
      </c>
      <c r="B3" s="74"/>
      <c r="C3" s="74"/>
      <c r="D3" s="74"/>
      <c r="E3" s="74"/>
    </row>
    <row r="4" spans="1:8" s="8" customFormat="1" ht="15.75" customHeight="1">
      <c r="A4" s="74" t="s">
        <v>2</v>
      </c>
      <c r="B4" s="74"/>
      <c r="C4" s="74"/>
      <c r="D4" s="74"/>
      <c r="E4" s="74"/>
    </row>
    <row r="5" spans="1:8" s="8" customFormat="1" ht="15.75" customHeight="1">
      <c r="A5" s="74" t="s">
        <v>3</v>
      </c>
      <c r="B5" s="74"/>
      <c r="C5" s="74"/>
      <c r="D5" s="74"/>
      <c r="E5" s="74"/>
    </row>
    <row r="8" spans="1:8">
      <c r="A8" s="93" t="s">
        <v>119</v>
      </c>
      <c r="B8" s="93"/>
      <c r="C8" s="93"/>
      <c r="D8" s="93"/>
      <c r="E8" s="93"/>
    </row>
    <row r="10" spans="1:8">
      <c r="A10" s="7" t="s">
        <v>168</v>
      </c>
    </row>
    <row r="11" spans="1:8" ht="13.5" thickBot="1">
      <c r="C11" s="6" t="s">
        <v>182</v>
      </c>
      <c r="E11" s="6" t="s">
        <v>183</v>
      </c>
    </row>
    <row r="12" spans="1:8">
      <c r="A12" s="2" t="s">
        <v>65</v>
      </c>
      <c r="C12" s="3">
        <v>670</v>
      </c>
      <c r="E12" s="3">
        <v>585</v>
      </c>
    </row>
    <row r="13" spans="1:8">
      <c r="A13" s="2" t="s">
        <v>66</v>
      </c>
      <c r="C13" s="19">
        <v>0.505</v>
      </c>
      <c r="E13" s="19">
        <v>0.54400000000000004</v>
      </c>
    </row>
    <row r="14" spans="1:8">
      <c r="A14" s="2" t="s">
        <v>67</v>
      </c>
      <c r="C14" s="3">
        <v>118</v>
      </c>
      <c r="E14" s="3">
        <v>114</v>
      </c>
    </row>
    <row r="15" spans="1:8">
      <c r="A15" s="2" t="s">
        <v>82</v>
      </c>
      <c r="C15" s="19">
        <v>0.17599999999999999</v>
      </c>
      <c r="E15" s="19">
        <v>0.19600000000000001</v>
      </c>
    </row>
    <row r="18" spans="1:5">
      <c r="A18" s="7" t="s">
        <v>169</v>
      </c>
    </row>
    <row r="19" spans="1:5" ht="13.5" thickBot="1">
      <c r="C19" s="6" t="str">
        <f>C11</f>
        <v>Q3'25</v>
      </c>
      <c r="E19" s="6" t="str">
        <f>E11</f>
        <v>Q3'24</v>
      </c>
    </row>
    <row r="20" spans="1:5">
      <c r="A20" s="2" t="s">
        <v>65</v>
      </c>
      <c r="C20" s="3">
        <v>744</v>
      </c>
      <c r="E20" s="3">
        <v>691</v>
      </c>
    </row>
    <row r="21" spans="1:5">
      <c r="A21" s="2" t="s">
        <v>66</v>
      </c>
      <c r="C21" s="19">
        <v>0.55100000000000005</v>
      </c>
      <c r="E21" s="19">
        <v>0.57699999999999996</v>
      </c>
    </row>
    <row r="22" spans="1:5">
      <c r="A22" s="2" t="s">
        <v>67</v>
      </c>
      <c r="C22" s="3">
        <v>248</v>
      </c>
      <c r="E22" s="3">
        <v>248</v>
      </c>
    </row>
    <row r="23" spans="1:5">
      <c r="A23" s="2" t="s">
        <v>82</v>
      </c>
      <c r="C23" s="19">
        <v>0.33300000000000002</v>
      </c>
      <c r="E23" s="19">
        <v>0.35899999999999999</v>
      </c>
    </row>
    <row r="26" spans="1:5">
      <c r="A26" s="7" t="s">
        <v>170</v>
      </c>
    </row>
    <row r="27" spans="1:5" ht="13.5" thickBot="1">
      <c r="C27" s="6" t="str">
        <f>C11</f>
        <v>Q3'25</v>
      </c>
      <c r="E27" s="6" t="str">
        <f>E11</f>
        <v>Q3'24</v>
      </c>
    </row>
    <row r="28" spans="1:5">
      <c r="A28" s="2" t="s">
        <v>65</v>
      </c>
      <c r="C28" s="3">
        <v>324</v>
      </c>
      <c r="E28" s="3">
        <v>302</v>
      </c>
    </row>
    <row r="29" spans="1:5">
      <c r="A29" s="2" t="s">
        <v>66</v>
      </c>
      <c r="C29" s="19">
        <v>0.53600000000000003</v>
      </c>
      <c r="E29" s="19">
        <v>0.55200000000000005</v>
      </c>
    </row>
    <row r="30" spans="1:5">
      <c r="A30" s="2" t="s">
        <v>67</v>
      </c>
      <c r="C30" s="3">
        <v>71</v>
      </c>
      <c r="E30" s="3">
        <v>70</v>
      </c>
    </row>
    <row r="31" spans="1:5">
      <c r="A31" s="2" t="s">
        <v>82</v>
      </c>
      <c r="C31" s="19">
        <v>0.218</v>
      </c>
      <c r="E31" s="19">
        <v>0.23200000000000001</v>
      </c>
    </row>
    <row r="34" spans="1:5" hidden="1">
      <c r="A34" s="93" t="s">
        <v>78</v>
      </c>
      <c r="B34" s="93"/>
      <c r="C34" s="93"/>
      <c r="D34" s="93"/>
      <c r="E34" s="93"/>
    </row>
    <row r="35" spans="1:5" hidden="1"/>
    <row r="36" spans="1:5" hidden="1">
      <c r="A36" s="7" t="s">
        <v>164</v>
      </c>
    </row>
    <row r="37" spans="1:5" ht="13.5" hidden="1" thickBot="1">
      <c r="C37" s="6" t="s">
        <v>161</v>
      </c>
      <c r="E37" s="6" t="s">
        <v>144</v>
      </c>
    </row>
    <row r="38" spans="1:5" hidden="1">
      <c r="A38" s="2" t="s">
        <v>65</v>
      </c>
      <c r="C38" s="3"/>
      <c r="E38" s="3"/>
    </row>
    <row r="39" spans="1:5" hidden="1">
      <c r="A39" s="2" t="s">
        <v>66</v>
      </c>
      <c r="C39" s="19"/>
      <c r="E39" s="19"/>
    </row>
    <row r="40" spans="1:5" hidden="1">
      <c r="A40" s="2" t="s">
        <v>67</v>
      </c>
      <c r="C40" s="3"/>
      <c r="E40" s="3"/>
    </row>
    <row r="41" spans="1:5" hidden="1">
      <c r="A41" s="2" t="s">
        <v>82</v>
      </c>
      <c r="C41" s="19"/>
      <c r="E41" s="19"/>
    </row>
    <row r="42" spans="1:5" hidden="1"/>
    <row r="43" spans="1:5" hidden="1"/>
    <row r="44" spans="1:5" hidden="1">
      <c r="A44" s="7" t="s">
        <v>165</v>
      </c>
    </row>
    <row r="45" spans="1:5" ht="13.5" hidden="1" thickBot="1">
      <c r="C45" s="6" t="str">
        <f>C37</f>
        <v>FY25</v>
      </c>
      <c r="E45" s="6" t="str">
        <f>E37</f>
        <v>FY24</v>
      </c>
    </row>
    <row r="46" spans="1:5" hidden="1">
      <c r="A46" s="2" t="s">
        <v>65</v>
      </c>
      <c r="C46" s="3"/>
      <c r="E46" s="3"/>
    </row>
    <row r="47" spans="1:5" hidden="1">
      <c r="A47" s="2" t="s">
        <v>66</v>
      </c>
      <c r="C47" s="19"/>
      <c r="E47" s="19"/>
    </row>
    <row r="48" spans="1:5" hidden="1">
      <c r="A48" s="2" t="s">
        <v>67</v>
      </c>
      <c r="C48" s="3"/>
      <c r="E48" s="3"/>
    </row>
    <row r="49" spans="1:7" hidden="1">
      <c r="A49" s="2" t="s">
        <v>82</v>
      </c>
      <c r="C49" s="19"/>
      <c r="E49" s="19"/>
    </row>
    <row r="50" spans="1:7" hidden="1"/>
    <row r="51" spans="1:7" hidden="1"/>
    <row r="52" spans="1:7" hidden="1">
      <c r="A52" s="7" t="s">
        <v>166</v>
      </c>
    </row>
    <row r="53" spans="1:7" ht="13.5" hidden="1" thickBot="1">
      <c r="C53" s="6" t="str">
        <f>C37</f>
        <v>FY25</v>
      </c>
      <c r="E53" s="6" t="str">
        <f>E37</f>
        <v>FY24</v>
      </c>
    </row>
    <row r="54" spans="1:7" hidden="1">
      <c r="A54" s="2" t="s">
        <v>65</v>
      </c>
      <c r="C54" s="3"/>
      <c r="E54" s="3"/>
    </row>
    <row r="55" spans="1:7" hidden="1">
      <c r="A55" s="2" t="s">
        <v>66</v>
      </c>
      <c r="C55" s="19"/>
      <c r="E55" s="19"/>
    </row>
    <row r="56" spans="1:7" hidden="1">
      <c r="A56" s="2" t="s">
        <v>67</v>
      </c>
      <c r="C56" s="3"/>
      <c r="E56" s="3"/>
    </row>
    <row r="57" spans="1:7" hidden="1">
      <c r="A57" s="2" t="s">
        <v>82</v>
      </c>
      <c r="C57" s="19"/>
      <c r="E57" s="19"/>
    </row>
    <row r="58" spans="1:7" hidden="1"/>
    <row r="61" spans="1:7" ht="54" customHeight="1">
      <c r="A61" s="92" t="s">
        <v>190</v>
      </c>
      <c r="B61" s="92"/>
      <c r="C61" s="92"/>
      <c r="D61" s="92"/>
      <c r="E61" s="92"/>
      <c r="F61" s="35"/>
      <c r="G61" s="35"/>
    </row>
    <row r="63" spans="1:7" ht="41.25" customHeight="1">
      <c r="A63" s="87" t="s">
        <v>70</v>
      </c>
      <c r="B63" s="87"/>
      <c r="C63" s="87"/>
      <c r="D63" s="87"/>
      <c r="E63" s="87"/>
      <c r="F63" s="35"/>
      <c r="G63" s="35"/>
    </row>
    <row r="65" spans="1:5">
      <c r="A65" s="1" t="s">
        <v>71</v>
      </c>
    </row>
    <row r="68" spans="1:5">
      <c r="A68" s="75" t="s">
        <v>72</v>
      </c>
      <c r="B68" s="75"/>
      <c r="C68" s="75"/>
      <c r="D68" s="75"/>
      <c r="E68" s="75"/>
    </row>
  </sheetData>
  <sheetProtection algorithmName="SHA-512" hashValue="mgUH77vXb/4M7d0/OHBn4vVmafYSQZwMY40wYCTXEsYf+z93I/J3YOUSEXUcvi4jOLj5HEg0yzKFig8KYV6s6g==" saltValue="c8N8/SLzX+AboWexQ32gUw==" spinCount="100000" sheet="1" objects="1" scenarios="1"/>
  <mergeCells count="11">
    <mergeCell ref="F1:H1"/>
    <mergeCell ref="A68:E68"/>
    <mergeCell ref="A63:E63"/>
    <mergeCell ref="A1:E1"/>
    <mergeCell ref="A2:E2"/>
    <mergeCell ref="A3:E3"/>
    <mergeCell ref="A4:E4"/>
    <mergeCell ref="A5:E5"/>
    <mergeCell ref="A61:E61"/>
    <mergeCell ref="A8:E8"/>
    <mergeCell ref="A34:E34"/>
  </mergeCells>
  <printOptions horizontalCentered="1"/>
  <pageMargins left="0.7" right="0.7" top="0.75" bottom="0.75" header="0.3" footer="0.3"/>
  <pageSetup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I50"/>
  <sheetViews>
    <sheetView zoomScaleNormal="100" workbookViewId="0">
      <selection sqref="A1:I1"/>
    </sheetView>
  </sheetViews>
  <sheetFormatPr defaultRowHeight="14.25"/>
  <cols>
    <col min="1" max="1" width="48.42578125" style="29" customWidth="1"/>
    <col min="2" max="3" width="11.140625" style="29" customWidth="1"/>
    <col min="4" max="4" width="15.42578125" style="29" customWidth="1"/>
    <col min="5" max="5" width="3.7109375" style="29" customWidth="1"/>
    <col min="6" max="7" width="16.42578125" style="29" customWidth="1"/>
    <col min="8" max="8" width="3.7109375" style="29" customWidth="1"/>
    <col min="9" max="9" width="16.5703125" style="29" customWidth="1"/>
    <col min="10" max="16384" width="9.140625" style="29"/>
  </cols>
  <sheetData>
    <row r="1" spans="1:9" ht="15.75" customHeight="1">
      <c r="A1" s="74" t="s">
        <v>0</v>
      </c>
      <c r="B1" s="74"/>
      <c r="C1" s="74"/>
      <c r="D1" s="74"/>
      <c r="E1" s="74"/>
      <c r="F1" s="74"/>
      <c r="G1" s="74"/>
      <c r="H1" s="74"/>
      <c r="I1" s="74"/>
    </row>
    <row r="2" spans="1:9" ht="15.75" customHeight="1">
      <c r="A2" s="74" t="s">
        <v>124</v>
      </c>
      <c r="B2" s="74"/>
      <c r="C2" s="74"/>
      <c r="D2" s="74"/>
      <c r="E2" s="74"/>
      <c r="F2" s="74"/>
      <c r="G2" s="74"/>
      <c r="H2" s="74"/>
      <c r="I2" s="74"/>
    </row>
    <row r="3" spans="1:9" ht="15.75" customHeight="1">
      <c r="A3" s="74" t="s">
        <v>125</v>
      </c>
      <c r="B3" s="74"/>
      <c r="C3" s="74"/>
      <c r="D3" s="74"/>
      <c r="E3" s="74"/>
      <c r="F3" s="74"/>
      <c r="G3" s="74"/>
      <c r="H3" s="74"/>
      <c r="I3" s="74"/>
    </row>
    <row r="4" spans="1:9" ht="15.75" customHeight="1">
      <c r="A4" s="74" t="s">
        <v>15</v>
      </c>
      <c r="B4" s="74"/>
      <c r="C4" s="74"/>
      <c r="D4" s="74"/>
      <c r="E4" s="74"/>
      <c r="F4" s="74"/>
      <c r="G4" s="74"/>
      <c r="H4" s="74"/>
      <c r="I4" s="74"/>
    </row>
    <row r="5" spans="1:9" ht="15.75" customHeight="1">
      <c r="A5" s="74" t="s">
        <v>2</v>
      </c>
      <c r="B5" s="74"/>
      <c r="C5" s="74"/>
      <c r="D5" s="74"/>
      <c r="E5" s="74"/>
      <c r="F5" s="74"/>
      <c r="G5" s="74"/>
      <c r="H5" s="74"/>
      <c r="I5" s="74"/>
    </row>
    <row r="6" spans="1:9" ht="15.75" customHeight="1">
      <c r="A6" s="74" t="s">
        <v>3</v>
      </c>
      <c r="B6" s="74"/>
      <c r="C6" s="74"/>
      <c r="D6" s="74"/>
      <c r="E6" s="74"/>
      <c r="F6" s="74"/>
      <c r="G6" s="74"/>
      <c r="H6" s="74"/>
      <c r="I6" s="74"/>
    </row>
    <row r="7" spans="1:9" ht="15.75" customHeight="1"/>
    <row r="8" spans="1:9" s="1" customFormat="1" ht="12.75">
      <c r="B8" s="96" t="s">
        <v>78</v>
      </c>
      <c r="C8" s="96"/>
      <c r="D8" s="96"/>
      <c r="E8" s="96"/>
      <c r="F8" s="96"/>
      <c r="G8" s="96"/>
      <c r="H8" s="96"/>
      <c r="I8" s="96"/>
    </row>
    <row r="9" spans="1:9" s="1" customFormat="1" ht="12.75"/>
    <row r="10" spans="1:9" s="1" customFormat="1" ht="32.25" customHeight="1" thickBot="1">
      <c r="B10" s="77" t="s">
        <v>79</v>
      </c>
      <c r="C10" s="77"/>
      <c r="D10" s="77"/>
      <c r="E10" s="7"/>
      <c r="F10" s="60"/>
      <c r="G10" s="60"/>
      <c r="H10" s="7"/>
      <c r="I10" s="56"/>
    </row>
    <row r="11" spans="1:9" s="1" customFormat="1" ht="12.75">
      <c r="D11" s="56" t="s">
        <v>78</v>
      </c>
    </row>
    <row r="12" spans="1:9" s="1" customFormat="1" ht="13.5" thickBot="1">
      <c r="A12" s="30" t="s">
        <v>86</v>
      </c>
      <c r="B12" s="6" t="s">
        <v>182</v>
      </c>
      <c r="C12" s="6" t="s">
        <v>183</v>
      </c>
      <c r="D12" s="6" t="s">
        <v>80</v>
      </c>
      <c r="F12" s="56"/>
      <c r="G12" s="56"/>
      <c r="I12" s="56"/>
    </row>
    <row r="13" spans="1:9" s="1" customFormat="1" ht="12.75"/>
    <row r="14" spans="1:9" s="1" customFormat="1" ht="12.75">
      <c r="A14" s="1" t="s">
        <v>168</v>
      </c>
      <c r="B14" s="3">
        <v>670</v>
      </c>
      <c r="C14" s="3">
        <v>585</v>
      </c>
      <c r="D14" s="61">
        <v>0.14000000000000001</v>
      </c>
      <c r="F14" s="56"/>
      <c r="G14" s="56"/>
      <c r="I14" s="32"/>
    </row>
    <row r="15" spans="1:9" s="1" customFormat="1" ht="12.75">
      <c r="A15" s="1" t="s">
        <v>169</v>
      </c>
      <c r="B15" s="4">
        <v>744</v>
      </c>
      <c r="C15" s="4">
        <v>691</v>
      </c>
      <c r="D15" s="61">
        <v>0.08</v>
      </c>
      <c r="F15" s="33"/>
      <c r="G15" s="33"/>
      <c r="I15" s="33"/>
    </row>
    <row r="16" spans="1:9" s="1" customFormat="1" ht="12.75">
      <c r="A16" s="1" t="s">
        <v>170</v>
      </c>
      <c r="B16" s="4">
        <v>324</v>
      </c>
      <c r="C16" s="4">
        <v>302</v>
      </c>
      <c r="D16" s="61">
        <v>7.0000000000000007E-2</v>
      </c>
      <c r="F16" s="33"/>
      <c r="G16" s="33"/>
      <c r="I16" s="33"/>
    </row>
    <row r="17" spans="1:9" s="1" customFormat="1" ht="13.5" thickBot="1">
      <c r="A17" s="1" t="s">
        <v>81</v>
      </c>
      <c r="B17" s="16">
        <f>SUM(B14:B16)</f>
        <v>1738</v>
      </c>
      <c r="C17" s="16">
        <f>SUM(C14:C16)</f>
        <v>1578</v>
      </c>
      <c r="D17" s="62">
        <v>0.1</v>
      </c>
      <c r="F17" s="32"/>
      <c r="G17" s="32"/>
      <c r="I17" s="32"/>
    </row>
    <row r="18" spans="1:9" s="1" customFormat="1" ht="13.5" thickTop="1"/>
    <row r="19" spans="1:9" s="1" customFormat="1" ht="12.75"/>
    <row r="20" spans="1:9" s="1" customFormat="1" ht="12.75"/>
    <row r="21" spans="1:9" s="1" customFormat="1" ht="12.75"/>
    <row r="22" spans="1:9" s="1" customFormat="1" ht="43.5" customHeight="1" thickBot="1">
      <c r="B22" s="101" t="s">
        <v>97</v>
      </c>
      <c r="C22" s="101"/>
      <c r="D22" s="101"/>
      <c r="E22" s="7"/>
      <c r="F22" s="99" t="s">
        <v>100</v>
      </c>
      <c r="G22" s="99"/>
      <c r="H22" s="7"/>
      <c r="I22" s="42"/>
    </row>
    <row r="23" spans="1:9" s="1" customFormat="1" ht="16.5" customHeight="1">
      <c r="D23" s="56" t="s">
        <v>78</v>
      </c>
      <c r="F23" s="56" t="s">
        <v>78</v>
      </c>
      <c r="G23" s="98" t="s">
        <v>98</v>
      </c>
      <c r="I23" s="100" t="s">
        <v>102</v>
      </c>
    </row>
    <row r="24" spans="1:9" s="1" customFormat="1" ht="35.25" customHeight="1" thickBot="1">
      <c r="A24" s="30" t="s">
        <v>83</v>
      </c>
      <c r="B24" s="42" t="str">
        <f>B12</f>
        <v>Q3'25</v>
      </c>
      <c r="C24" s="42" t="str">
        <f>C12</f>
        <v>Q3'24</v>
      </c>
      <c r="D24" s="42" t="s">
        <v>80</v>
      </c>
      <c r="E24" s="43"/>
      <c r="F24" s="42" t="s">
        <v>80</v>
      </c>
      <c r="G24" s="99"/>
      <c r="I24" s="101"/>
    </row>
    <row r="25" spans="1:9" s="1" customFormat="1" ht="12.75"/>
    <row r="26" spans="1:9" s="1" customFormat="1" ht="12.75">
      <c r="A26" s="1" t="s">
        <v>168</v>
      </c>
      <c r="B26" s="3">
        <v>641</v>
      </c>
      <c r="C26" s="3">
        <v>585</v>
      </c>
      <c r="D26" s="72">
        <v>0.09</v>
      </c>
      <c r="E26" s="62"/>
      <c r="F26" s="61">
        <v>7.0000000000000007E-2</v>
      </c>
      <c r="G26" s="71" t="s">
        <v>188</v>
      </c>
      <c r="I26" s="3">
        <v>13</v>
      </c>
    </row>
    <row r="27" spans="1:9" s="1" customFormat="1" ht="12.75">
      <c r="A27" s="1" t="s">
        <v>169</v>
      </c>
      <c r="B27" s="4">
        <v>744</v>
      </c>
      <c r="C27" s="4">
        <v>691</v>
      </c>
      <c r="D27" s="61">
        <v>0.08</v>
      </c>
      <c r="E27" s="62"/>
      <c r="F27" s="63">
        <v>0.05</v>
      </c>
      <c r="G27" s="71" t="s">
        <v>189</v>
      </c>
      <c r="I27" s="4">
        <v>16</v>
      </c>
    </row>
    <row r="28" spans="1:9" s="1" customFormat="1" ht="12.75">
      <c r="A28" s="1" t="s">
        <v>170</v>
      </c>
      <c r="B28" s="15">
        <v>324</v>
      </c>
      <c r="C28" s="4">
        <v>302</v>
      </c>
      <c r="D28" s="73">
        <v>7.0000000000000007E-2</v>
      </c>
      <c r="E28" s="62"/>
      <c r="F28" s="63">
        <v>0.05</v>
      </c>
      <c r="G28" s="71" t="s">
        <v>188</v>
      </c>
      <c r="I28" s="4">
        <v>6</v>
      </c>
    </row>
    <row r="29" spans="1:9" s="1" customFormat="1" ht="13.5" thickBot="1">
      <c r="A29" s="1" t="s">
        <v>93</v>
      </c>
      <c r="B29" s="10">
        <f>SUM(B26:B28)</f>
        <v>1709</v>
      </c>
      <c r="C29" s="10">
        <f>SUM(C26:C28)</f>
        <v>1578</v>
      </c>
      <c r="D29" s="72">
        <v>0.08</v>
      </c>
      <c r="E29" s="62"/>
      <c r="F29" s="64">
        <v>0.06</v>
      </c>
      <c r="G29" s="71" t="s">
        <v>188</v>
      </c>
      <c r="I29" s="10">
        <f>SUM(I26:I28)</f>
        <v>35</v>
      </c>
    </row>
    <row r="30" spans="1:9" s="1" customFormat="1" ht="13.5" thickTop="1">
      <c r="G30" s="45"/>
    </row>
    <row r="31" spans="1:9" s="1" customFormat="1" ht="12.75"/>
    <row r="32" spans="1:9" s="1" customFormat="1" ht="12.75"/>
    <row r="33" spans="1:9" s="1" customFormat="1" ht="36" customHeight="1">
      <c r="A33" s="97" t="s">
        <v>99</v>
      </c>
      <c r="B33" s="87"/>
      <c r="C33" s="87"/>
      <c r="D33" s="87"/>
      <c r="E33" s="87"/>
      <c r="F33" s="87"/>
      <c r="G33" s="87"/>
      <c r="H33" s="87"/>
      <c r="I33" s="87"/>
    </row>
    <row r="34" spans="1:9" s="1" customFormat="1" ht="14.25" customHeight="1"/>
    <row r="35" spans="1:9" s="1" customFormat="1" ht="35.25" customHeight="1">
      <c r="A35" s="97" t="s">
        <v>122</v>
      </c>
      <c r="B35" s="87"/>
      <c r="C35" s="87"/>
      <c r="D35" s="87"/>
      <c r="E35" s="87"/>
      <c r="F35" s="87"/>
      <c r="G35" s="87"/>
      <c r="H35" s="87"/>
      <c r="I35" s="87"/>
    </row>
    <row r="36" spans="1:9" s="1" customFormat="1" ht="13.5" customHeight="1"/>
    <row r="37" spans="1:9" s="1" customFormat="1" ht="12.75" customHeight="1">
      <c r="A37" s="97" t="s">
        <v>101</v>
      </c>
      <c r="B37" s="87"/>
      <c r="C37" s="87"/>
      <c r="D37" s="87"/>
      <c r="E37" s="87"/>
      <c r="F37" s="87"/>
      <c r="G37" s="87"/>
      <c r="H37" s="87"/>
      <c r="I37" s="87"/>
    </row>
    <row r="38" spans="1:9" s="1" customFormat="1" ht="13.5" customHeight="1">
      <c r="A38" s="40"/>
      <c r="B38" s="41"/>
      <c r="C38" s="41"/>
      <c r="D38" s="41"/>
      <c r="E38" s="41"/>
      <c r="F38" s="41"/>
      <c r="G38" s="41"/>
      <c r="H38" s="41"/>
      <c r="I38" s="41"/>
    </row>
    <row r="39" spans="1:9" s="1" customFormat="1" ht="28.5" customHeight="1">
      <c r="A39" s="97" t="s">
        <v>95</v>
      </c>
      <c r="B39" s="87"/>
      <c r="C39" s="87"/>
      <c r="D39" s="87"/>
      <c r="E39" s="87"/>
      <c r="F39" s="87"/>
      <c r="G39" s="87"/>
      <c r="H39" s="87"/>
      <c r="I39" s="87"/>
    </row>
    <row r="40" spans="1:9" s="1" customFormat="1" ht="12.75"/>
    <row r="41" spans="1:9" s="1" customFormat="1" ht="12.75"/>
    <row r="42" spans="1:9" s="1" customFormat="1" ht="12.75">
      <c r="A42" s="75"/>
      <c r="B42" s="75"/>
      <c r="C42" s="75"/>
      <c r="D42" s="75"/>
      <c r="E42" s="75"/>
      <c r="F42" s="75"/>
      <c r="G42" s="75"/>
      <c r="H42" s="75"/>
      <c r="I42" s="75"/>
    </row>
    <row r="43" spans="1:9" s="1" customFormat="1" ht="12.75"/>
    <row r="44" spans="1:9" s="1" customFormat="1" ht="12.75"/>
    <row r="45" spans="1:9" s="1" customFormat="1" ht="12.75">
      <c r="A45" s="94" t="s">
        <v>175</v>
      </c>
      <c r="B45" s="95"/>
      <c r="C45" s="95"/>
      <c r="D45" s="95"/>
      <c r="E45" s="95"/>
      <c r="F45" s="95"/>
      <c r="G45" s="95"/>
      <c r="H45" s="95"/>
      <c r="I45" s="95"/>
    </row>
    <row r="46" spans="1:9" s="1" customFormat="1" ht="12.75"/>
    <row r="47" spans="1:9" s="1" customFormat="1" ht="12.75"/>
    <row r="48" spans="1:9" s="1" customFormat="1" ht="12.75"/>
    <row r="49" s="1" customFormat="1" ht="12.75"/>
    <row r="50" s="1" customFormat="1" ht="12.75"/>
  </sheetData>
  <sheetProtection algorithmName="SHA-512" hashValue="Ruz73xKR4HkvZTX4PrnByd3FCizzWQueOoLu1OT4XbmBr+McZS/7CreNf9HqIp7pZDilNO4NtvrS1ar8dBYlVQ==" saltValue="3w+2aYyBi3hbXpMdHXnMKA==" spinCount="100000" sheet="1" objects="1" scenarios="1"/>
  <mergeCells count="18">
    <mergeCell ref="A45:I45"/>
    <mergeCell ref="B8:I8"/>
    <mergeCell ref="A33:I33"/>
    <mergeCell ref="A39:I39"/>
    <mergeCell ref="A42:I42"/>
    <mergeCell ref="G23:G24"/>
    <mergeCell ref="I23:I24"/>
    <mergeCell ref="A35:I35"/>
    <mergeCell ref="A37:I37"/>
    <mergeCell ref="B22:D22"/>
    <mergeCell ref="F22:G22"/>
    <mergeCell ref="A1:I1"/>
    <mergeCell ref="A2:I2"/>
    <mergeCell ref="A3:I3"/>
    <mergeCell ref="A4:I4"/>
    <mergeCell ref="B10:D10"/>
    <mergeCell ref="A5:I5"/>
    <mergeCell ref="A6:I6"/>
  </mergeCells>
  <pageMargins left="0.7" right="0.7" top="0.75" bottom="0.75" header="0.3" footer="0.3"/>
  <pageSetup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7013C-3DFD-4967-BDEB-E7E14A72AE1E}">
  <sheetPr codeName="Sheet4">
    <pageSetUpPr fitToPage="1"/>
  </sheetPr>
  <dimension ref="A1:L50"/>
  <sheetViews>
    <sheetView zoomScaleNormal="100" workbookViewId="0">
      <selection sqref="A1:I1"/>
    </sheetView>
  </sheetViews>
  <sheetFormatPr defaultRowHeight="14.25"/>
  <cols>
    <col min="1" max="1" width="48.42578125" style="29" customWidth="1"/>
    <col min="2" max="3" width="11.140625" style="29" customWidth="1"/>
    <col min="4" max="4" width="15.42578125" style="29" customWidth="1"/>
    <col min="5" max="5" width="3.7109375" style="29" customWidth="1"/>
    <col min="6" max="7" width="16.42578125" style="29" customWidth="1"/>
    <col min="8" max="8" width="3.7109375" style="29" customWidth="1"/>
    <col min="9" max="9" width="16.5703125" style="29" customWidth="1"/>
    <col min="10" max="16384" width="9.140625" style="29"/>
  </cols>
  <sheetData>
    <row r="1" spans="1:12" ht="15.75" customHeight="1">
      <c r="A1" s="74" t="s">
        <v>0</v>
      </c>
      <c r="B1" s="74"/>
      <c r="C1" s="74"/>
      <c r="D1" s="74"/>
      <c r="E1" s="74"/>
      <c r="F1" s="74"/>
      <c r="G1" s="74"/>
      <c r="H1" s="74"/>
      <c r="I1" s="74"/>
      <c r="L1" s="34"/>
    </row>
    <row r="2" spans="1:12" ht="15.75" customHeight="1">
      <c r="A2" s="74" t="s">
        <v>124</v>
      </c>
      <c r="B2" s="74"/>
      <c r="C2" s="74"/>
      <c r="D2" s="74"/>
      <c r="E2" s="74"/>
      <c r="F2" s="74"/>
      <c r="G2" s="74"/>
      <c r="H2" s="74"/>
      <c r="I2" s="74"/>
      <c r="L2" s="34"/>
    </row>
    <row r="3" spans="1:12" ht="15.75" customHeight="1">
      <c r="A3" s="74" t="s">
        <v>125</v>
      </c>
      <c r="B3" s="74"/>
      <c r="C3" s="74"/>
      <c r="D3" s="74"/>
      <c r="E3" s="74"/>
      <c r="F3" s="74"/>
      <c r="G3" s="74"/>
      <c r="H3" s="74"/>
      <c r="I3" s="74"/>
      <c r="L3" s="34"/>
    </row>
    <row r="4" spans="1:12" ht="15.75" customHeight="1">
      <c r="A4" s="74" t="s">
        <v>77</v>
      </c>
      <c r="B4" s="74"/>
      <c r="C4" s="74"/>
      <c r="D4" s="74"/>
      <c r="E4" s="74"/>
      <c r="F4" s="74"/>
      <c r="G4" s="74"/>
      <c r="H4" s="74"/>
      <c r="I4" s="74"/>
    </row>
    <row r="5" spans="1:12" ht="15.75" customHeight="1">
      <c r="A5" s="74" t="s">
        <v>2</v>
      </c>
      <c r="B5" s="74"/>
      <c r="C5" s="74"/>
      <c r="D5" s="74"/>
      <c r="E5" s="74"/>
      <c r="F5" s="74"/>
      <c r="G5" s="74"/>
      <c r="H5" s="74"/>
      <c r="I5" s="74"/>
    </row>
    <row r="6" spans="1:12" ht="15.75" customHeight="1">
      <c r="A6" s="74" t="s">
        <v>3</v>
      </c>
      <c r="B6" s="74"/>
      <c r="C6" s="74"/>
      <c r="D6" s="74"/>
      <c r="E6" s="74"/>
      <c r="F6" s="74"/>
      <c r="G6" s="74"/>
      <c r="H6" s="74"/>
      <c r="I6" s="74"/>
    </row>
    <row r="7" spans="1:12" ht="15.75" customHeight="1"/>
    <row r="8" spans="1:12" s="1" customFormat="1" ht="12.75">
      <c r="B8" s="96" t="s">
        <v>78</v>
      </c>
      <c r="C8" s="96"/>
      <c r="D8" s="96"/>
      <c r="E8" s="96"/>
      <c r="F8" s="96"/>
      <c r="G8" s="96"/>
      <c r="H8" s="96"/>
      <c r="I8" s="96"/>
    </row>
    <row r="9" spans="1:12" s="1" customFormat="1" ht="12.75"/>
    <row r="10" spans="1:12" s="1" customFormat="1" ht="32.25" customHeight="1" thickBot="1">
      <c r="B10" s="77" t="s">
        <v>79</v>
      </c>
      <c r="C10" s="77"/>
      <c r="D10" s="77"/>
      <c r="E10" s="7"/>
      <c r="F10" s="60"/>
      <c r="G10" s="60"/>
      <c r="H10" s="7"/>
      <c r="I10" s="56"/>
    </row>
    <row r="11" spans="1:12" s="1" customFormat="1" ht="12.75">
      <c r="D11" s="56" t="s">
        <v>78</v>
      </c>
    </row>
    <row r="12" spans="1:12" s="1" customFormat="1" ht="13.5" thickBot="1">
      <c r="A12" s="30" t="s">
        <v>86</v>
      </c>
      <c r="B12" s="6" t="s">
        <v>161</v>
      </c>
      <c r="C12" s="6" t="s">
        <v>144</v>
      </c>
      <c r="D12" s="6" t="s">
        <v>80</v>
      </c>
      <c r="F12" s="56"/>
      <c r="G12" s="56"/>
      <c r="I12" s="56"/>
    </row>
    <row r="13" spans="1:12" s="1" customFormat="1" ht="12.75"/>
    <row r="14" spans="1:12" s="1" customFormat="1" ht="12.75">
      <c r="A14" s="1" t="s">
        <v>162</v>
      </c>
      <c r="B14" s="3"/>
      <c r="C14" s="3"/>
      <c r="D14" s="61"/>
      <c r="F14" s="56"/>
      <c r="G14" s="56"/>
      <c r="I14" s="32"/>
    </row>
    <row r="15" spans="1:12" s="1" customFormat="1" ht="12.75">
      <c r="A15" s="1" t="s">
        <v>85</v>
      </c>
      <c r="B15" s="4"/>
      <c r="C15" s="4"/>
      <c r="D15" s="61"/>
      <c r="F15" s="33"/>
      <c r="G15" s="33"/>
      <c r="I15" s="33"/>
    </row>
    <row r="16" spans="1:12" s="1" customFormat="1" ht="12.75">
      <c r="A16" s="1" t="s">
        <v>163</v>
      </c>
      <c r="B16" s="4"/>
      <c r="C16" s="4"/>
      <c r="D16" s="61"/>
      <c r="F16" s="33"/>
      <c r="G16" s="33"/>
      <c r="I16" s="33"/>
    </row>
    <row r="17" spans="1:9" s="1" customFormat="1" ht="13.5" thickBot="1">
      <c r="A17" s="1" t="s">
        <v>81</v>
      </c>
      <c r="B17" s="16">
        <f>SUM(B14:B16)</f>
        <v>0</v>
      </c>
      <c r="C17" s="16">
        <f>SUM(C14:C16)</f>
        <v>0</v>
      </c>
      <c r="D17" s="62"/>
      <c r="F17" s="32"/>
      <c r="G17" s="32"/>
      <c r="I17" s="32"/>
    </row>
    <row r="18" spans="1:9" s="1" customFormat="1" ht="13.5" thickTop="1"/>
    <row r="19" spans="1:9" s="1" customFormat="1" ht="12.75"/>
    <row r="20" spans="1:9" s="1" customFormat="1" ht="12.75"/>
    <row r="21" spans="1:9" s="1" customFormat="1" ht="12.75"/>
    <row r="22" spans="1:9" s="1" customFormat="1" ht="43.5" customHeight="1" thickBot="1">
      <c r="B22" s="101" t="s">
        <v>97</v>
      </c>
      <c r="C22" s="101"/>
      <c r="D22" s="101"/>
      <c r="E22" s="7"/>
      <c r="F22" s="99" t="s">
        <v>100</v>
      </c>
      <c r="G22" s="99"/>
      <c r="H22" s="7"/>
      <c r="I22" s="42"/>
    </row>
    <row r="23" spans="1:9" s="1" customFormat="1" ht="16.5" customHeight="1">
      <c r="D23" s="56" t="s">
        <v>78</v>
      </c>
      <c r="F23" s="56" t="s">
        <v>78</v>
      </c>
      <c r="G23" s="98" t="s">
        <v>98</v>
      </c>
      <c r="I23" s="100" t="s">
        <v>102</v>
      </c>
    </row>
    <row r="24" spans="1:9" s="1" customFormat="1" ht="35.25" customHeight="1" thickBot="1">
      <c r="A24" s="30" t="s">
        <v>83</v>
      </c>
      <c r="B24" s="42" t="str">
        <f>B12</f>
        <v>FY25</v>
      </c>
      <c r="C24" s="42" t="str">
        <f>C12</f>
        <v>FY24</v>
      </c>
      <c r="D24" s="42" t="s">
        <v>80</v>
      </c>
      <c r="E24" s="43"/>
      <c r="F24" s="42" t="s">
        <v>80</v>
      </c>
      <c r="G24" s="99"/>
      <c r="I24" s="101"/>
    </row>
    <row r="25" spans="1:9" s="1" customFormat="1" ht="12.75"/>
    <row r="26" spans="1:9" s="1" customFormat="1" ht="12.75">
      <c r="A26" s="1" t="s">
        <v>162</v>
      </c>
      <c r="B26" s="3"/>
      <c r="C26" s="3"/>
      <c r="D26" s="61"/>
      <c r="E26" s="62"/>
      <c r="F26" s="61"/>
      <c r="G26" s="64"/>
      <c r="I26" s="3"/>
    </row>
    <row r="27" spans="1:9" s="1" customFormat="1" ht="12.75">
      <c r="A27" s="1" t="s">
        <v>85</v>
      </c>
      <c r="B27" s="4"/>
      <c r="C27" s="4"/>
      <c r="D27" s="61"/>
      <c r="E27" s="62"/>
      <c r="F27" s="63"/>
      <c r="G27" s="64"/>
      <c r="I27" s="4"/>
    </row>
    <row r="28" spans="1:9" s="1" customFormat="1" ht="12.75">
      <c r="A28" s="1" t="s">
        <v>163</v>
      </c>
      <c r="B28" s="15"/>
      <c r="C28" s="4"/>
      <c r="D28" s="61"/>
      <c r="E28" s="62"/>
      <c r="F28" s="63"/>
      <c r="G28" s="64"/>
      <c r="I28" s="4"/>
    </row>
    <row r="29" spans="1:9" s="1" customFormat="1" ht="13.5" thickBot="1">
      <c r="A29" s="1" t="s">
        <v>93</v>
      </c>
      <c r="B29" s="10">
        <f>SUM(B26:B28)</f>
        <v>0</v>
      </c>
      <c r="C29" s="10">
        <f>SUM(C26:C28)</f>
        <v>0</v>
      </c>
      <c r="D29" s="62"/>
      <c r="E29" s="62"/>
      <c r="F29" s="64"/>
      <c r="G29" s="64"/>
      <c r="I29" s="10">
        <f>SUM(I26:I28)</f>
        <v>0</v>
      </c>
    </row>
    <row r="30" spans="1:9" s="1" customFormat="1" ht="13.5" thickTop="1">
      <c r="G30" s="45"/>
    </row>
    <row r="31" spans="1:9" s="1" customFormat="1" ht="12.75"/>
    <row r="32" spans="1:9" s="1" customFormat="1" ht="12.75"/>
    <row r="33" spans="1:9" s="1" customFormat="1" ht="36" customHeight="1">
      <c r="A33" s="97" t="s">
        <v>99</v>
      </c>
      <c r="B33" s="87"/>
      <c r="C33" s="87"/>
      <c r="D33" s="87"/>
      <c r="E33" s="87"/>
      <c r="F33" s="87"/>
      <c r="G33" s="87"/>
      <c r="H33" s="87"/>
      <c r="I33" s="87"/>
    </row>
    <row r="34" spans="1:9" s="1" customFormat="1" ht="14.25" customHeight="1"/>
    <row r="35" spans="1:9" s="1" customFormat="1" ht="35.25" customHeight="1">
      <c r="A35" s="97" t="s">
        <v>122</v>
      </c>
      <c r="B35" s="87"/>
      <c r="C35" s="87"/>
      <c r="D35" s="87"/>
      <c r="E35" s="87"/>
      <c r="F35" s="87"/>
      <c r="G35" s="87"/>
      <c r="H35" s="87"/>
      <c r="I35" s="87"/>
    </row>
    <row r="36" spans="1:9" s="1" customFormat="1" ht="13.5" customHeight="1"/>
    <row r="37" spans="1:9" s="1" customFormat="1" ht="12.75" customHeight="1">
      <c r="A37" s="97" t="s">
        <v>135</v>
      </c>
      <c r="B37" s="87"/>
      <c r="C37" s="87"/>
      <c r="D37" s="87"/>
      <c r="E37" s="87"/>
      <c r="F37" s="87"/>
      <c r="G37" s="87"/>
      <c r="H37" s="87"/>
      <c r="I37" s="87"/>
    </row>
    <row r="38" spans="1:9" s="1" customFormat="1" ht="13.5" customHeight="1">
      <c r="A38" s="40"/>
      <c r="B38" s="41"/>
      <c r="C38" s="41"/>
      <c r="D38" s="41"/>
      <c r="E38" s="41"/>
      <c r="F38" s="41"/>
      <c r="G38" s="41"/>
      <c r="H38" s="41"/>
      <c r="I38" s="41"/>
    </row>
    <row r="39" spans="1:9" s="1" customFormat="1" ht="28.5" customHeight="1">
      <c r="A39" s="97" t="s">
        <v>95</v>
      </c>
      <c r="B39" s="87"/>
      <c r="C39" s="87"/>
      <c r="D39" s="87"/>
      <c r="E39" s="87"/>
      <c r="F39" s="87"/>
      <c r="G39" s="87"/>
      <c r="H39" s="87"/>
      <c r="I39" s="87"/>
    </row>
    <row r="40" spans="1:9" s="1" customFormat="1" ht="12.75"/>
    <row r="41" spans="1:9" s="1" customFormat="1" ht="12.75"/>
    <row r="42" spans="1:9" s="1" customFormat="1" ht="12.75">
      <c r="A42" s="75"/>
      <c r="B42" s="75"/>
      <c r="C42" s="75"/>
      <c r="D42" s="75"/>
      <c r="E42" s="75"/>
      <c r="F42" s="75"/>
      <c r="G42" s="75"/>
      <c r="H42" s="75"/>
      <c r="I42" s="75"/>
    </row>
    <row r="43" spans="1:9" s="1" customFormat="1" ht="12.75"/>
    <row r="44" spans="1:9" s="1" customFormat="1" ht="12.75"/>
    <row r="45" spans="1:9" s="1" customFormat="1" ht="12.75">
      <c r="A45" s="94" t="s">
        <v>142</v>
      </c>
      <c r="B45" s="95"/>
      <c r="C45" s="95"/>
      <c r="D45" s="95"/>
      <c r="E45" s="95"/>
      <c r="F45" s="95"/>
      <c r="G45" s="95"/>
      <c r="H45" s="95"/>
      <c r="I45" s="95"/>
    </row>
    <row r="46" spans="1:9" s="1" customFormat="1" ht="12.75"/>
    <row r="47" spans="1:9" s="1" customFormat="1" ht="12.75"/>
    <row r="48" spans="1:9" s="1" customFormat="1" ht="12.75"/>
    <row r="49" s="1" customFormat="1" ht="12.75"/>
    <row r="50" s="1" customFormat="1" ht="12.75"/>
  </sheetData>
  <mergeCells count="18">
    <mergeCell ref="A45:I45"/>
    <mergeCell ref="B8:I8"/>
    <mergeCell ref="B10:D10"/>
    <mergeCell ref="B22:D22"/>
    <mergeCell ref="F22:G22"/>
    <mergeCell ref="G23:G24"/>
    <mergeCell ref="I23:I24"/>
    <mergeCell ref="A33:I33"/>
    <mergeCell ref="A35:I35"/>
    <mergeCell ref="A37:I37"/>
    <mergeCell ref="A39:I39"/>
    <mergeCell ref="A42:I42"/>
    <mergeCell ref="A6:I6"/>
    <mergeCell ref="A1:I1"/>
    <mergeCell ref="A2:I2"/>
    <mergeCell ref="A3:I3"/>
    <mergeCell ref="A4:I4"/>
    <mergeCell ref="A5:I5"/>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0" ma:contentTypeDescription="Create a new document." ma:contentTypeScope="" ma:versionID="f9afa55b03a379a49bd0505424086a2c">
  <xsd:schema xmlns:xsd="http://www.w3.org/2001/XMLSchema" xmlns:xs="http://www.w3.org/2001/XMLSchema" xmlns:p="http://schemas.microsoft.com/office/2006/metadata/properties" xmlns:ns3="4cd106ea-7035-426c-8f68-bc27ab9ec5af" targetNamespace="http://schemas.microsoft.com/office/2006/metadata/properties" ma:root="true" ma:fieldsID="03afed3c0d0a98d4fec70618292b7416" ns3:_="">
    <xsd:import namespace="4cd106ea-7035-426c-8f68-bc27ab9ec5a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645B17-1983-4829-9A40-95D1C71BF84D}">
  <ds:schemaRefs>
    <ds:schemaRef ds:uri="http://schemas.microsoft.com/sharepoint/v3/contenttype/forms"/>
  </ds:schemaRefs>
</ds:datastoreItem>
</file>

<file path=customXml/itemProps2.xml><?xml version="1.0" encoding="utf-8"?>
<ds:datastoreItem xmlns:ds="http://schemas.openxmlformats.org/officeDocument/2006/customXml" ds:itemID="{08E03C17-C4FB-4E62-B73E-12FA06785EC9}">
  <ds:schemaRefs>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B553F8A5-BDF9-45A6-A5A2-CA3910A91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fcaca1c-04b8-40d7-944e-e72f4105afe1}" enabled="1" method="Standard" siteId="{a9c0bc09-8b46-4206-9351-2ba12fb4a5c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P&amp;L</vt:lpstr>
      <vt:lpstr>Balance Sheet</vt:lpstr>
      <vt:lpstr>Cash Flow</vt:lpstr>
      <vt:lpstr>Net Income &amp; EPS Non-GAAP</vt:lpstr>
      <vt:lpstr>Segment Results</vt:lpstr>
      <vt:lpstr>Core Revenue by Segment (QTD)</vt:lpstr>
      <vt:lpstr>Core Revenue by Segment (YTD)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LIN,JACKIE (Agilent USA)</cp:lastModifiedBy>
  <cp:lastPrinted>2025-08-11T23:45:40Z</cp:lastPrinted>
  <dcterms:created xsi:type="dcterms:W3CDTF">2013-08-09T21:32:29Z</dcterms:created>
  <dcterms:modified xsi:type="dcterms:W3CDTF">2025-08-13T22:35:53Z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