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agilent-my.sharepoint.com/personal/jackie_lin_agilent_com/Documents/Desktop/"/>
    </mc:Choice>
  </mc:AlternateContent>
  <xr:revisionPtr revIDLastSave="0" documentId="14_{0BDA157D-D6B8-4F76-8CF6-F485A84532E3}" xr6:coauthVersionLast="47" xr6:coauthVersionMax="47" xr10:uidLastSave="{00000000-0000-0000-0000-000000000000}"/>
  <bookViews>
    <workbookView xWindow="-120" yWindow="-120" windowWidth="29040" windowHeight="1584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Sheet'!$A$1:$H$60</definedName>
    <definedName name="_xlnm.Print_Area" localSheetId="2">'Cash Flow'!$A$1:$H$83</definedName>
    <definedName name="_xlnm.Print_Area" localSheetId="3">'Net Income &amp; EPS Non-GAAP'!$A$1:$P$54</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0" i="5" l="1"/>
  <c r="F70" i="5"/>
  <c r="H55" i="5"/>
  <c r="F55" i="5"/>
  <c r="F59" i="5" s="1"/>
  <c r="F63" i="5" s="1"/>
  <c r="H40" i="5"/>
  <c r="F40" i="5"/>
  <c r="H29" i="5"/>
  <c r="H59" i="5" s="1"/>
  <c r="H63" i="5" s="1"/>
  <c r="F29" i="5"/>
  <c r="G51" i="3"/>
  <c r="E51" i="3"/>
  <c r="G34" i="3"/>
  <c r="G39" i="3" s="1"/>
  <c r="G52" i="3" s="1"/>
  <c r="E34" i="3"/>
  <c r="E39" i="3" s="1"/>
  <c r="E52" i="3" s="1"/>
  <c r="G21" i="3"/>
  <c r="E21" i="3"/>
  <c r="G18" i="3"/>
  <c r="G24" i="3" s="1"/>
  <c r="E18" i="3"/>
  <c r="E24" i="3" s="1"/>
  <c r="H18" i="1"/>
  <c r="H20" i="1" s="1"/>
  <c r="H26" i="1" s="1"/>
  <c r="H30" i="1" s="1"/>
  <c r="F18" i="1"/>
  <c r="F20" i="1" s="1"/>
  <c r="F26" i="1" s="1"/>
  <c r="F30" i="1" s="1"/>
  <c r="D18" i="1"/>
  <c r="D20" i="1" s="1"/>
  <c r="D26" i="1" s="1"/>
  <c r="D30" i="1" s="1"/>
  <c r="B18" i="1"/>
  <c r="B20" i="1" s="1"/>
  <c r="B26" i="1" s="1"/>
  <c r="B30" i="1" s="1"/>
  <c r="D36" i="1" l="1"/>
  <c r="D35" i="1"/>
  <c r="F35" i="1"/>
  <c r="F36" i="1"/>
  <c r="B35" i="1"/>
  <c r="B36" i="1"/>
  <c r="H36" i="1"/>
  <c r="H35" i="1"/>
  <c r="E27" i="7" l="1"/>
  <c r="E19" i="7"/>
  <c r="I23" i="6" l="1"/>
  <c r="H23" i="6"/>
  <c r="F23" i="6"/>
  <c r="E23" i="6"/>
  <c r="E53" i="7" l="1"/>
  <c r="E45" i="7"/>
  <c r="C53" i="7"/>
  <c r="C45" i="7"/>
  <c r="C27" i="7"/>
  <c r="C19" i="7"/>
  <c r="I29" i="10"/>
  <c r="C29" i="10"/>
  <c r="B29" i="10"/>
  <c r="C24" i="10"/>
  <c r="B24" i="10"/>
  <c r="C17" i="10"/>
  <c r="B17" i="10"/>
  <c r="L23" i="6"/>
  <c r="K23" i="6"/>
  <c r="O23" i="6"/>
  <c r="N23" i="6"/>
</calcChain>
</file>

<file path=xl/sharedStrings.xml><?xml version="1.0" encoding="utf-8"?>
<sst xmlns="http://schemas.openxmlformats.org/spreadsheetml/2006/main" count="302" uniqueCount="194">
  <si>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</si>
  <si>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</si>
  <si>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</si>
  <si>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</si>
  <si>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</si>
  <si>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</si>
  <si>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</si>
  <si>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</si>
  <si>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</si>
  <si>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</si>
  <si>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</si>
  <si>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</si>
  <si>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</si>
  <si>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</si>
  <si>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</si>
  <si>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</si>
  <si>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</si>
  <si>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</si>
  <si>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</si>
  <si>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</si>
  <si>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</si>
  <si>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</si>
  <si>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</si>
  <si>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</si>
  <si>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</si>
  <si>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</si>
  <si>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</si>
  <si>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</si>
  <si>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</si>
  <si>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</si>
  <si>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</si>
  <si>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</si>
  <si>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</si>
  <si>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</si>
  <si>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</si>
  <si>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</si>
  <si>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</si>
  <si>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</si>
  <si>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</si>
  <si>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</si>
  <si>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</si>
  <si>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</si>
  <si>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</si>
  <si>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</si>
  <si>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</si>
  <si>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</si>
  <si>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</si>
  <si>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</si>
  <si>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</si>
  <si>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</si>
  <si>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</si>
  <si>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</si>
  <si>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</si>
  <si>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</si>
  <si>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</si>
  <si>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</si>
  <si>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</si>
  <si>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</si>
  <si>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</si>
  <si>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</si>
  <si>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</si>
  <si>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</si>
  <si>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</si>
  <si>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</si>
  <si>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</si>
  <si>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</si>
  <si>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</si>
  <si>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</si>
  <si>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</si>
  <si>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</si>
  <si>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</si>
  <si>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</si>
  <si>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</si>
  <si>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</si>
  <si>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</si>
  <si>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</si>
  <si>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</si>
  <si>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</si>
  <si>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</si>
  <si>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</si>
  <si>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</si>
  <si>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</si>
  <si>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</si>
  <si>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</si>
  <si>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</si>
  <si>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</si>
  <si>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</si>
  <si>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</si>
  <si>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</si>
  <si>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</si>
  <si>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</si>
  <si>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</si>
  <si>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</si>
  <si>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</si>
  <si>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</si>
  <si>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</si>
  <si>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</si>
  <si>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</si>
  <si>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</si>
  <si>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</si>
  <si>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</si>
  <si>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</si>
  <si>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</si>
  <si>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</si>
  <si>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</si>
  <si>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</si>
  <si>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</si>
  <si>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</si>
  <si>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</si>
  <si>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</si>
  <si>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</si>
  <si>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</si>
  <si>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</si>
  <si>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</si>
  <si>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</si>
  <si>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</si>
  <si>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</si>
  <si>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</si>
  <si>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Goodwill and other intangible assets, net</t>
  </si>
  <si>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</si>
  <si>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</si>
  <si>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</si>
  <si>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</si>
  <si>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</si>
  <si>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</si>
  <si>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</si>
  <si>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</si>
  <si>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</si>
  <si>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</si>
  <si>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</si>
  <si>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</si>
  <si>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</si>
  <si>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</si>
  <si>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</si>
  <si>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</si>
  <si>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</si>
  <si>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</si>
  <si>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</si>
  <si>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</si>
  <si>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t>FY20</t>
  </si>
  <si>
    <r>
      <rPr>
        <b/>
        <sz val="10"/>
        <color rgb="FF000000"/>
        <rFont val="Arial"/>
        <family val="2"/>
      </rPr>
      <t>Asset impairments</t>
    </r>
    <r>
      <rPr>
        <sz val="10"/>
        <color indexed="8"/>
        <rFont val="Arial"/>
        <family val="2"/>
      </rPr>
      <t xml:space="preserve"> include assets that have been written down to their fair value.</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</si>
  <si>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</si>
  <si>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Proceeds from commercial paper</t>
  </si>
  <si>
    <t>Repayment of commercial paper</t>
  </si>
  <si>
    <t>Repayment of finance lease</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</si>
  <si>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</si>
  <si>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r>
      <t>Business exit and divestiture costs</t>
    </r>
    <r>
      <rPr>
        <sz val="10"/>
        <color indexed="8"/>
        <rFont val="Arial"/>
        <family val="2"/>
      </rPr>
      <t xml:space="preserve"> include costs associated with business divestitures.</t>
    </r>
    <r>
      <rPr>
        <b/>
        <sz val="10"/>
        <color indexed="8"/>
        <rFont val="Arial"/>
        <family val="2"/>
      </rPr>
      <t xml:space="preserve"> </t>
    </r>
  </si>
  <si>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</si>
  <si>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</si>
  <si>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Provision for income taxes</t>
  </si>
  <si>
    <t>Total liabilities and stockholders' equity</t>
  </si>
  <si>
    <t>RECONCILIATIONS OF REVENUE BY SEGMENT</t>
  </si>
  <si>
    <t>EXCLUDING ACQUISITIONS, DIVESTITURES AND THE IMPACT OF CURRENCY ADJUSTMENTS (CORE)</t>
  </si>
  <si>
    <t>Loss on extinguishment of debt</t>
  </si>
  <si>
    <t>Repayment of senior notes</t>
  </si>
  <si>
    <t>Asset impairment charges</t>
  </si>
  <si>
    <t>Other non-cash expenses, net</t>
  </si>
  <si>
    <r>
      <t xml:space="preserve">Net cash provided by operating activities </t>
    </r>
    <r>
      <rPr>
        <vertAlign val="superscript"/>
        <sz val="10"/>
        <color indexed="8"/>
        <rFont val="Arial"/>
        <family val="2"/>
      </rPr>
      <t>(a)</t>
    </r>
  </si>
  <si>
    <t>Payment in exchange for convertible note</t>
  </si>
  <si>
    <t>Adjustments to reconcile net income to net cash provided by operating activities:</t>
  </si>
  <si>
    <t>Asset impairments</t>
  </si>
  <si>
    <t>Acquisition of businesses and intangible assets, net of cash acquired</t>
  </si>
  <si>
    <t>Issuance of senior notes</t>
  </si>
  <si>
    <t>Debt issuance costs</t>
  </si>
  <si>
    <t>Business exit and divestiture costs</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</si>
  <si>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</si>
  <si>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Proceeds from sale of property, plant and equipment</t>
  </si>
  <si>
    <t>—</t>
  </si>
  <si>
    <t>FY21</t>
  </si>
  <si>
    <t>Proceeds from revolving credit facility</t>
  </si>
  <si>
    <t>Short-term investments</t>
  </si>
  <si>
    <t>Retained earnings</t>
  </si>
  <si>
    <t>Change in fair value of contingent consideration</t>
  </si>
  <si>
    <t>Payment to acquire equity securities</t>
  </si>
  <si>
    <t>Proceeds from sale of equity securities</t>
  </si>
  <si>
    <t>Repayment of revolving credit facility</t>
  </si>
  <si>
    <t>and 302 million shares at October 31, 2021, issued and outstanding</t>
  </si>
  <si>
    <r>
      <t xml:space="preserve">Other </t>
    </r>
    <r>
      <rPr>
        <sz val="10"/>
        <color indexed="8"/>
        <rFont val="Arial"/>
        <family val="2"/>
      </rPr>
      <t>includes certain legal costs and settlements, special compliance costs and acceleration of share-based compensation expense in addition to other miscellaneous adjustments.</t>
    </r>
  </si>
  <si>
    <t>Income tax payments, net</t>
  </si>
  <si>
    <t>Net decrease in cash, cash equivalents and restricted cash</t>
  </si>
  <si>
    <t>Net loss (gain) on equity securities</t>
  </si>
  <si>
    <t>Six Months Ended</t>
  </si>
  <si>
    <t>April 30,</t>
  </si>
  <si>
    <t>Q2'22</t>
  </si>
  <si>
    <t>Q2'21</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</si>
  <si>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asset impairments, amortization of intangibles, transformational initiatives, acquisition and integration costs, change in fair value of contingent consideration and business exit and divestiture costs.</t>
  </si>
  <si>
    <r>
      <rPr>
        <b/>
        <sz val="10"/>
        <color rgb="FF000000"/>
        <rFont val="Arial"/>
        <family val="2"/>
      </rPr>
      <t>Change in fair value of contingent consideration</t>
    </r>
    <r>
      <rPr>
        <sz val="10"/>
        <color indexed="8"/>
        <rFont val="Arial"/>
        <family val="2"/>
      </rPr>
      <t xml:space="preserve"> </t>
    </r>
    <r>
      <rPr>
        <sz val="10"/>
        <color rgb="FF000000"/>
        <rFont val="Arial"/>
        <family val="2"/>
      </rPr>
      <t>represents changes in the fair value estimate of acquisition-related contingent consideration.</t>
    </r>
  </si>
  <si>
    <r>
      <t xml:space="preserve">Loss on extinguishment of debt </t>
    </r>
    <r>
      <rPr>
        <sz val="10"/>
        <color rgb="FF000000"/>
        <rFont val="Arial"/>
        <family val="2"/>
      </rPr>
      <t>relates to the net loss recorded on the redemption of the remaining $300 million of the $400 million outstanding 3.2% 2022 senior notes due on October 1, 2022, called on March 5, 2021 and settled on April 5, 2021.</t>
    </r>
  </si>
  <si>
    <t>shares authorized; 299 million shares at April 30, 2022</t>
  </si>
  <si>
    <r>
      <rPr>
        <b/>
        <sz val="10"/>
        <color rgb="FF000000"/>
        <rFont val="Arial"/>
        <family val="2"/>
      </rPr>
      <t>Net loss (gain) on equity securities</t>
    </r>
    <r>
      <rPr>
        <sz val="10"/>
        <color rgb="FF000000"/>
        <rFont val="Arial"/>
        <family val="2"/>
      </rPr>
      <t xml:space="preserve"> relates to the realized and unrealized mark-to-market adjustments for our marketable and non-marketable equity securities.</t>
    </r>
  </si>
  <si>
    <t>-2 ppts</t>
  </si>
  <si>
    <t>-3 ppts</t>
  </si>
  <si>
    <r>
      <rPr>
        <vertAlign val="superscript"/>
        <sz val="10"/>
        <color indexed="8"/>
        <rFont val="Arial"/>
        <family val="2"/>
      </rPr>
      <t>(a)</t>
    </r>
    <r>
      <rPr>
        <sz val="10"/>
        <color indexed="8"/>
        <rFont val="Arial"/>
        <family val="2"/>
      </rPr>
      <t xml:space="preserve"> The adjustment for taxes excludes tax benefits that management believes are not directly related to on-going operations and which are either isolated or cannot be expected to occur again with any regularity or predictability. For the three months ended April 30, 2022, management used a non-GAAP effective tax rate of 13.92%.  For the six months ended April 30, 2022, management used a non-GAAP effective tax rate of 14.00%.  For the three and six months ended April 30, 2021, management used a non-GAAP effective tax rate of 14.75%.</t>
    </r>
  </si>
  <si>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change in fair value of contingent consideration, loss on extinguishment of debt, business exit and divestiture costs and net loss (gain) on equity securities.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</si>
</sst>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23">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10" xfId="0" applyFont="1" applyFill="1" applyBorder="1" applyAlignment="1">
      <alignment horizontal="center" vertical="center"/>
    </xf>
    <xf numFmtId="0" fontId="35"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0" xfId="0" applyFont="1" applyFill="1" applyAlignment="1">
      <alignment horizontal="center"/>
    </xf>
    <xf numFmtId="0" fontId="35" fillId="0" borderId="0" xfId="0" applyFont="1" applyAlignment="1">
      <alignment horizontal="left" vertical="center" wrapText="1" indent="2"/>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186"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7"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6" fillId="0" borderId="10" xfId="0" applyFont="1" applyBorder="1" applyAlignment="1">
      <alignment horizontal="center"/>
    </xf>
    <xf numFmtId="0" fontId="37" fillId="0" borderId="0" xfId="0" applyFont="1" applyAlignment="1">
      <alignment horizontal="center"/>
    </xf>
    <xf numFmtId="167" fontId="35" fillId="0" borderId="0" xfId="51" quotePrefix="1" applyNumberFormat="1" applyFont="1" applyFill="1" applyAlignment="1">
      <alignment horizontal="center" vertical="center"/>
    </xf>
    <xf numFmtId="0" fontId="36" fillId="0" borderId="10" xfId="0" applyFont="1" applyBorder="1" applyAlignment="1">
      <alignment horizontal="center"/>
    </xf>
    <xf numFmtId="0" fontId="36" fillId="0" borderId="0" xfId="0" applyFont="1" applyAlignment="1">
      <alignment horizontal="center"/>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5" fillId="0" borderId="0" xfId="0" applyFont="1" applyAlignment="1">
      <alignment horizontal="left" vertical="center" wrapText="1"/>
    </xf>
    <xf numFmtId="0" fontId="4" fillId="0" borderId="0" xfId="0" applyFont="1" applyFill="1" applyAlignment="1">
      <alignment horizontal="left" vertical="center" wrapText="1"/>
    </xf>
    <xf numFmtId="0" fontId="18" fillId="0" borderId="0" xfId="0" applyFont="1" applyFill="1" applyAlignment="1">
      <alignment horizontal="left" vertical="top" wrapText="1"/>
    </xf>
    <xf numFmtId="0" fontId="44" fillId="0" borderId="0" xfId="0" applyFont="1" applyAlignment="1">
      <alignment horizontal="left" vertical="top" wrapText="1"/>
    </xf>
    <xf numFmtId="0" fontId="4" fillId="12" borderId="0" xfId="0" applyFont="1" applyFill="1" applyAlignment="1">
      <alignment horizontal="left" vertical="top" wrapText="1"/>
    </xf>
    <xf numFmtId="0" fontId="42" fillId="0" borderId="13" xfId="0" applyFont="1" applyFill="1" applyBorder="1" applyAlignment="1">
      <alignment horizontal="center"/>
    </xf>
    <xf numFmtId="0" fontId="1" fillId="0" borderId="0" xfId="0" applyFont="1" applyAlignment="1">
      <alignment horizontal="left" vertical="top" wrapText="1"/>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0" zoomScaleNormal="80" workbookViewId="0">
      <selection sqref="A1:H1"/>
    </sheetView>
  </sheetViews>
  <sheetFormatPr defaultRowHeight="15.75" customHeight="1"/>
  <cols>
    <col min="1" max="1" width="52" style="1" customWidth="1"/>
    <col min="2" max="2" width="12.7109375" style="1" customWidth="1"/>
    <col min="3" max="3" width="3.85546875" style="1" customWidth="1"/>
    <col min="4" max="4" width="12.7109375" style="1" customWidth="1"/>
    <col min="5" max="5" width="3.85546875" style="1" customWidth="1"/>
    <col min="6" max="6" width="12.7109375" style="1" customWidth="1"/>
    <col min="7" max="7" width="3.85546875" style="1" customWidth="1"/>
    <col min="8" max="8" width="12.7109375" style="1" customWidth="1"/>
    <col min="9" max="16384" width="9.140625" style="1"/>
  </cols>
  <sheetData>
    <row r="1" spans="1:9" ht="15.75" customHeight="1">
      <c r="A1" s="94" t="s">
        <v>0</v>
      </c>
      <c r="B1" s="94"/>
      <c r="C1" s="94"/>
      <c r="D1" s="94"/>
      <c r="E1" s="94"/>
      <c r="F1" s="94"/>
      <c r="G1" s="94"/>
      <c r="H1" s="94"/>
      <c r="I1" s="90"/>
    </row>
    <row r="2" spans="1:9" ht="15.75" customHeight="1">
      <c r="A2" s="94" t="s">
        <v>1</v>
      </c>
      <c r="B2" s="94"/>
      <c r="C2" s="94"/>
      <c r="D2" s="94"/>
      <c r="E2" s="94"/>
      <c r="F2" s="94"/>
      <c r="G2" s="94"/>
      <c r="H2" s="94"/>
    </row>
    <row r="3" spans="1:9" ht="15.75" customHeight="1">
      <c r="A3" s="94" t="s">
        <v>2</v>
      </c>
      <c r="B3" s="94"/>
      <c r="C3" s="94"/>
      <c r="D3" s="94"/>
      <c r="E3" s="94"/>
      <c r="F3" s="94"/>
      <c r="G3" s="94"/>
      <c r="H3" s="94"/>
    </row>
    <row r="4" spans="1:9" ht="15.75" customHeight="1">
      <c r="A4" s="94" t="s">
        <v>3</v>
      </c>
      <c r="B4" s="94"/>
      <c r="C4" s="94"/>
      <c r="D4" s="94"/>
      <c r="E4" s="94"/>
      <c r="F4" s="94"/>
      <c r="G4" s="94"/>
      <c r="H4" s="94"/>
    </row>
    <row r="5" spans="1:9" ht="15.75" customHeight="1">
      <c r="A5" s="94" t="s">
        <v>4</v>
      </c>
      <c r="B5" s="94"/>
      <c r="C5" s="94"/>
      <c r="D5" s="94"/>
      <c r="E5" s="94"/>
      <c r="F5" s="94"/>
      <c r="G5" s="94"/>
      <c r="H5" s="94"/>
    </row>
    <row r="6" spans="1:9" ht="15.75" customHeight="1">
      <c r="A6" s="15"/>
      <c r="B6" s="15"/>
      <c r="C6" s="15"/>
      <c r="D6" s="15"/>
      <c r="E6" s="15"/>
    </row>
    <row r="7" spans="1:9" ht="15.75" customHeight="1">
      <c r="A7" s="15"/>
      <c r="B7" s="15"/>
      <c r="C7" s="15"/>
      <c r="D7" s="15"/>
      <c r="E7" s="15"/>
    </row>
    <row r="8" spans="1:9" ht="12.75" customHeight="1">
      <c r="A8" s="15"/>
      <c r="B8" s="100" t="s">
        <v>15</v>
      </c>
      <c r="C8" s="100"/>
      <c r="D8" s="100"/>
      <c r="F8" s="100" t="s">
        <v>181</v>
      </c>
      <c r="G8" s="100"/>
      <c r="H8" s="100"/>
    </row>
    <row r="9" spans="1:9" ht="12.75" customHeight="1" thickBot="1">
      <c r="A9" s="15"/>
      <c r="B9" s="96" t="s">
        <v>182</v>
      </c>
      <c r="C9" s="97"/>
      <c r="D9" s="97"/>
      <c r="F9" s="96" t="s">
        <v>182</v>
      </c>
      <c r="G9" s="97"/>
      <c r="H9" s="97"/>
    </row>
    <row r="10" spans="1:9" ht="30.2" customHeight="1" thickBot="1">
      <c r="A10" s="15"/>
      <c r="B10" s="83">
        <v>2022</v>
      </c>
      <c r="D10" s="84">
        <v>2021</v>
      </c>
      <c r="F10" s="83">
        <v>2022</v>
      </c>
      <c r="H10" s="84">
        <v>2021</v>
      </c>
    </row>
    <row r="11" spans="1:9" ht="12.75" customHeight="1">
      <c r="A11" s="15"/>
    </row>
    <row r="12" spans="1:9" ht="12.75" customHeight="1">
      <c r="A12" s="15" t="s">
        <v>45</v>
      </c>
      <c r="B12" s="14">
        <v>1607</v>
      </c>
      <c r="D12" s="14">
        <v>1525</v>
      </c>
      <c r="F12" s="14">
        <v>3281</v>
      </c>
      <c r="H12" s="14">
        <v>3073</v>
      </c>
    </row>
    <row r="13" spans="1:9" ht="12.75" customHeight="1">
      <c r="A13" s="15"/>
    </row>
    <row r="14" spans="1:9" ht="12.75" customHeight="1">
      <c r="A14" s="15" t="s">
        <v>5</v>
      </c>
    </row>
    <row r="15" spans="1:9" ht="12.75" customHeight="1">
      <c r="A15" s="24" t="s">
        <v>6</v>
      </c>
      <c r="B15" s="17">
        <v>746</v>
      </c>
      <c r="C15" s="17"/>
      <c r="D15" s="17">
        <v>708</v>
      </c>
      <c r="F15" s="17">
        <v>1510</v>
      </c>
      <c r="G15" s="17"/>
      <c r="H15" s="17">
        <v>1418</v>
      </c>
    </row>
    <row r="16" spans="1:9" ht="12.75" customHeight="1">
      <c r="A16" s="24" t="s">
        <v>7</v>
      </c>
      <c r="B16" s="17">
        <v>115</v>
      </c>
      <c r="C16" s="17"/>
      <c r="D16" s="17">
        <v>109</v>
      </c>
      <c r="F16" s="17">
        <v>232</v>
      </c>
      <c r="G16" s="17"/>
      <c r="H16" s="17">
        <v>212</v>
      </c>
    </row>
    <row r="17" spans="1:8" ht="12.75" customHeight="1">
      <c r="A17" s="24" t="s">
        <v>8</v>
      </c>
      <c r="B17" s="17">
        <v>386</v>
      </c>
      <c r="C17" s="17"/>
      <c r="D17" s="17">
        <v>420</v>
      </c>
      <c r="F17" s="17">
        <v>803</v>
      </c>
      <c r="G17" s="17"/>
      <c r="H17" s="17">
        <v>827</v>
      </c>
    </row>
    <row r="18" spans="1:8" ht="12.75" customHeight="1">
      <c r="A18" s="25" t="s">
        <v>9</v>
      </c>
      <c r="B18" s="26">
        <f>SUM(B15:B17)</f>
        <v>1247</v>
      </c>
      <c r="C18" s="17"/>
      <c r="D18" s="26">
        <f>SUM(D15:D17)</f>
        <v>1237</v>
      </c>
      <c r="F18" s="26">
        <f>SUM(F15:F17)</f>
        <v>2545</v>
      </c>
      <c r="G18" s="17"/>
      <c r="H18" s="26">
        <f>SUM(H15:H17)</f>
        <v>2457</v>
      </c>
    </row>
    <row r="19" spans="1:8" ht="12.75" customHeight="1">
      <c r="A19" s="15"/>
    </row>
    <row r="20" spans="1:8" ht="12.75" customHeight="1">
      <c r="A20" s="15" t="s">
        <v>10</v>
      </c>
      <c r="B20" s="17">
        <f>B12-B18</f>
        <v>360</v>
      </c>
      <c r="C20" s="17"/>
      <c r="D20" s="17">
        <f>D12-D18</f>
        <v>288</v>
      </c>
      <c r="F20" s="17">
        <f>F12-F18</f>
        <v>736</v>
      </c>
      <c r="G20" s="17"/>
      <c r="H20" s="17">
        <f>H12-H18</f>
        <v>616</v>
      </c>
    </row>
    <row r="21" spans="1:8" ht="12.75" customHeight="1">
      <c r="A21" s="15"/>
      <c r="B21" s="17"/>
      <c r="C21" s="17"/>
      <c r="D21" s="17"/>
      <c r="F21" s="17"/>
      <c r="G21" s="17"/>
      <c r="H21" s="17"/>
    </row>
    <row r="22" spans="1:8" ht="12.75" customHeight="1">
      <c r="A22" s="15" t="s">
        <v>11</v>
      </c>
      <c r="B22" s="86">
        <v>1</v>
      </c>
      <c r="C22" s="17"/>
      <c r="D22" s="17">
        <v>1</v>
      </c>
      <c r="F22" s="17">
        <v>2</v>
      </c>
      <c r="G22" s="17"/>
      <c r="H22" s="17">
        <v>1</v>
      </c>
    </row>
    <row r="23" spans="1:8" ht="12.75" customHeight="1">
      <c r="A23" s="15" t="s">
        <v>12</v>
      </c>
      <c r="B23" s="17">
        <v>-21</v>
      </c>
      <c r="C23" s="17"/>
      <c r="D23" s="17">
        <v>-20</v>
      </c>
      <c r="F23" s="17">
        <v>-42</v>
      </c>
      <c r="G23" s="17"/>
      <c r="H23" s="17">
        <v>-39</v>
      </c>
    </row>
    <row r="24" spans="1:8" ht="12.75" customHeight="1">
      <c r="A24" s="15" t="s">
        <v>13</v>
      </c>
      <c r="B24" s="27">
        <v>-7</v>
      </c>
      <c r="C24" s="17"/>
      <c r="D24" s="27">
        <v>4</v>
      </c>
      <c r="F24" s="27">
        <v>-44</v>
      </c>
      <c r="G24" s="17"/>
      <c r="H24" s="27">
        <v>7</v>
      </c>
    </row>
    <row r="25" spans="1:8" ht="12.75" customHeight="1">
      <c r="A25" s="15"/>
      <c r="B25" s="17"/>
      <c r="C25" s="17"/>
      <c r="D25" s="17"/>
      <c r="F25" s="17"/>
      <c r="G25" s="17"/>
      <c r="H25" s="17"/>
    </row>
    <row r="26" spans="1:8" ht="12.75" customHeight="1">
      <c r="A26" s="15" t="s">
        <v>102</v>
      </c>
      <c r="B26" s="17">
        <f>SUM(B20:B24)</f>
        <v>333</v>
      </c>
      <c r="C26" s="17"/>
      <c r="D26" s="17">
        <f>SUM(D20:D24)</f>
        <v>273</v>
      </c>
      <c r="F26" s="17">
        <f>SUM(F20:F24)</f>
        <v>652</v>
      </c>
      <c r="G26" s="17"/>
      <c r="H26" s="17">
        <f>SUM(H20:H24)</f>
        <v>585</v>
      </c>
    </row>
    <row r="27" spans="1:8" ht="12.75" customHeight="1">
      <c r="A27" s="15"/>
      <c r="B27" s="17"/>
      <c r="C27" s="17"/>
      <c r="D27" s="17"/>
      <c r="F27" s="17"/>
      <c r="G27" s="17"/>
      <c r="H27" s="17"/>
    </row>
    <row r="28" spans="1:8" ht="12.75" customHeight="1">
      <c r="A28" s="15" t="s">
        <v>149</v>
      </c>
      <c r="B28" s="42">
        <v>59</v>
      </c>
      <c r="C28" s="42"/>
      <c r="D28" s="42">
        <v>57</v>
      </c>
      <c r="F28" s="42">
        <v>95</v>
      </c>
      <c r="G28" s="42"/>
      <c r="H28" s="42">
        <v>81</v>
      </c>
    </row>
    <row r="29" spans="1:8" ht="12.75" customHeight="1">
      <c r="A29" s="15"/>
      <c r="B29" s="17"/>
      <c r="C29" s="17"/>
      <c r="D29" s="17"/>
      <c r="F29" s="17"/>
      <c r="G29" s="17"/>
      <c r="H29" s="17"/>
    </row>
    <row r="30" spans="1:8" ht="12.75" customHeight="1" thickBot="1">
      <c r="A30" s="15" t="s">
        <v>131</v>
      </c>
      <c r="B30" s="18">
        <f>B26-B28</f>
        <v>274</v>
      </c>
      <c r="C30" s="17"/>
      <c r="D30" s="18">
        <f>D26-D28</f>
        <v>216</v>
      </c>
      <c r="F30" s="18">
        <f>F26-F28</f>
        <v>557</v>
      </c>
      <c r="G30" s="17"/>
      <c r="H30" s="18">
        <f>H26-H28</f>
        <v>504</v>
      </c>
    </row>
    <row r="31" spans="1:8" ht="12.75" customHeight="1" thickTop="1">
      <c r="A31" s="15"/>
    </row>
    <row r="32" spans="1:8" ht="12.75" customHeight="1">
      <c r="A32" s="15"/>
    </row>
    <row r="33" spans="1:8" ht="12.75" customHeight="1">
      <c r="A33" s="15"/>
    </row>
    <row r="34" spans="1:8" ht="12.75" customHeight="1">
      <c r="A34" s="51" t="s">
        <v>132</v>
      </c>
    </row>
    <row r="35" spans="1:8" ht="12.75" customHeight="1">
      <c r="A35" s="52" t="s">
        <v>103</v>
      </c>
      <c r="B35" s="29">
        <f>B30/B39</f>
        <v>0.91638795986622068</v>
      </c>
      <c r="D35" s="29">
        <f>D30/D39</f>
        <v>0.71052631578947367</v>
      </c>
      <c r="F35" s="29">
        <f>F30/F39</f>
        <v>1.8566666666666667</v>
      </c>
      <c r="H35" s="29">
        <f>H30/H39</f>
        <v>1.6524590163934427</v>
      </c>
    </row>
    <row r="36" spans="1:8" ht="12.75" customHeight="1">
      <c r="A36" s="53" t="s">
        <v>104</v>
      </c>
      <c r="B36" s="29">
        <f>B30/B40</f>
        <v>0.9102990033222591</v>
      </c>
      <c r="D36" s="29">
        <f>D30/D40</f>
        <v>0.70358306188925079</v>
      </c>
      <c r="F36" s="29">
        <f>F30/F40</f>
        <v>1.8443708609271523</v>
      </c>
      <c r="H36" s="29">
        <f>H30/H40</f>
        <v>1.6363636363636365</v>
      </c>
    </row>
    <row r="37" spans="1:8" ht="12.75" customHeight="1">
      <c r="A37" s="28"/>
      <c r="B37" s="29"/>
      <c r="D37" s="29"/>
      <c r="F37" s="29"/>
      <c r="H37" s="29"/>
    </row>
    <row r="38" spans="1:8" ht="12.75" customHeight="1">
      <c r="A38" s="51" t="s">
        <v>133</v>
      </c>
    </row>
    <row r="39" spans="1:8" ht="12.75" customHeight="1">
      <c r="A39" s="52" t="s">
        <v>103</v>
      </c>
      <c r="B39" s="17">
        <v>299</v>
      </c>
      <c r="D39" s="17">
        <v>304</v>
      </c>
      <c r="F39" s="17">
        <v>300</v>
      </c>
      <c r="H39" s="17">
        <v>305</v>
      </c>
    </row>
    <row r="40" spans="1:8" ht="12.75" customHeight="1">
      <c r="A40" s="53" t="s">
        <v>104</v>
      </c>
      <c r="B40" s="17">
        <v>301</v>
      </c>
      <c r="D40" s="17">
        <v>307</v>
      </c>
      <c r="F40" s="17">
        <v>302</v>
      </c>
      <c r="H40" s="17">
        <v>308</v>
      </c>
    </row>
    <row r="41" spans="1:8" ht="12.75" customHeight="1">
      <c r="A41" s="15"/>
      <c r="B41" s="15"/>
      <c r="C41" s="15"/>
      <c r="D41" s="15"/>
      <c r="E41" s="15"/>
      <c r="F41" s="15"/>
      <c r="G41" s="15"/>
      <c r="H41" s="15"/>
    </row>
    <row r="42" spans="1:8" ht="12.75" customHeight="1">
      <c r="A42" s="15"/>
      <c r="B42" s="30"/>
      <c r="C42" s="15"/>
      <c r="D42" s="30"/>
      <c r="E42" s="15"/>
      <c r="F42" s="30"/>
      <c r="G42" s="15"/>
      <c r="H42" s="30"/>
    </row>
    <row r="43" spans="1:8" ht="12.75" customHeight="1">
      <c r="A43" s="15"/>
      <c r="B43" s="15"/>
      <c r="C43" s="15"/>
      <c r="D43" s="15"/>
      <c r="E43" s="15"/>
    </row>
    <row r="44" spans="1:8" ht="12.75" customHeight="1">
      <c r="A44" s="50"/>
      <c r="B44" s="15"/>
      <c r="C44" s="15"/>
      <c r="D44" s="15"/>
      <c r="E44" s="15"/>
    </row>
    <row r="45" spans="1:8" ht="12.75" customHeight="1">
      <c r="A45" s="15"/>
      <c r="B45" s="15"/>
      <c r="C45" s="15"/>
      <c r="D45" s="15"/>
      <c r="E45" s="15"/>
    </row>
    <row r="46" spans="1:8" ht="12.75" customHeight="1">
      <c r="A46" s="80"/>
      <c r="B46" s="15"/>
      <c r="C46" s="15"/>
      <c r="D46" s="15"/>
      <c r="E46" s="15"/>
    </row>
    <row r="47" spans="1:8" ht="12.75" customHeight="1">
      <c r="A47" s="15"/>
      <c r="B47" s="15"/>
      <c r="C47" s="15"/>
      <c r="D47" s="15"/>
      <c r="E47" s="15"/>
    </row>
    <row r="48" spans="1:8" ht="12.75" customHeight="1">
      <c r="A48" s="98" t="s">
        <v>14</v>
      </c>
      <c r="B48" s="98"/>
      <c r="C48" s="98"/>
      <c r="D48" s="98"/>
      <c r="E48" s="98"/>
      <c r="F48" s="98"/>
      <c r="G48" s="98"/>
      <c r="H48" s="98"/>
    </row>
    <row r="51" spans="1:8" ht="15.75" customHeight="1">
      <c r="A51" s="99" t="s">
        <v>120</v>
      </c>
      <c r="B51" s="99"/>
      <c r="C51" s="99"/>
      <c r="D51" s="99"/>
      <c r="E51" s="99"/>
      <c r="F51" s="99"/>
      <c r="G51" s="99"/>
      <c r="H51" s="99"/>
    </row>
    <row r="54" spans="1:8" ht="15.75" customHeight="1">
      <c r="A54" s="95"/>
      <c r="B54" s="95"/>
      <c r="C54" s="95"/>
      <c r="D54" s="95"/>
      <c r="E54" s="95"/>
      <c r="F54" s="95"/>
    </row>
  </sheetData>
  <sheetProtection algorithmName="SHA-512" hashValue="8ENa3ssVG1U575vVqlLyHNV13JBcdF814KfwlDJQwdOjDvGQcKV3M+b2AYg/Apr9X3FYHlkMJbRMAnTliwY+iA==" saltValue="2v+FNkiQ1aJgqAXuZ1SeRw=="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3"/>
  <sheetViews>
    <sheetView zoomScale="80" zoomScaleNormal="80" workbookViewId="0">
      <selection sqref="A1:H1"/>
    </sheetView>
  </sheetViews>
  <sheetFormatPr defaultRowHeight="12.75"/>
  <cols>
    <col min="1" max="3" width="4" style="1" customWidth="1"/>
    <col min="4" max="4" width="59.85546875" style="1" customWidth="1"/>
    <col min="5" max="5" width="14.85546875" style="1" customWidth="1"/>
    <col min="6" max="6" width="2.5703125" style="1" customWidth="1"/>
    <col min="7" max="7" width="14.85546875" style="1" customWidth="1"/>
    <col min="8" max="8" width="3" style="1" customWidth="1"/>
    <col min="9" max="16384" width="9.140625" style="1"/>
  </cols>
  <sheetData>
    <row r="1" spans="1:8" s="9" customFormat="1" ht="15.75" customHeight="1">
      <c r="A1" s="94" t="s">
        <v>0</v>
      </c>
      <c r="B1" s="94"/>
      <c r="C1" s="94"/>
      <c r="D1" s="94"/>
      <c r="E1" s="94"/>
      <c r="F1" s="94"/>
      <c r="G1" s="94"/>
      <c r="H1" s="94"/>
    </row>
    <row r="2" spans="1:8" s="9" customFormat="1" ht="15.75" customHeight="1">
      <c r="A2" s="94" t="s">
        <v>17</v>
      </c>
      <c r="B2" s="94"/>
      <c r="C2" s="94"/>
      <c r="D2" s="94"/>
      <c r="E2" s="94"/>
      <c r="F2" s="94"/>
      <c r="G2" s="94"/>
      <c r="H2" s="94"/>
    </row>
    <row r="3" spans="1:8" s="9" customFormat="1" ht="15.75" customHeight="1">
      <c r="A3" s="94" t="s">
        <v>18</v>
      </c>
      <c r="B3" s="94"/>
      <c r="C3" s="94"/>
      <c r="D3" s="94"/>
      <c r="E3" s="94"/>
      <c r="F3" s="94"/>
      <c r="G3" s="94"/>
      <c r="H3" s="94"/>
    </row>
    <row r="4" spans="1:8" s="9" customFormat="1" ht="15.75" customHeight="1">
      <c r="A4" s="94" t="s">
        <v>3</v>
      </c>
      <c r="B4" s="94"/>
      <c r="C4" s="94"/>
      <c r="D4" s="94"/>
      <c r="E4" s="94"/>
      <c r="F4" s="94"/>
      <c r="G4" s="94"/>
      <c r="H4" s="94"/>
    </row>
    <row r="5" spans="1:8" s="9" customFormat="1" ht="15.75" customHeight="1">
      <c r="A5" s="94" t="s">
        <v>4</v>
      </c>
      <c r="B5" s="94"/>
      <c r="C5" s="94"/>
      <c r="D5" s="94"/>
      <c r="E5" s="94"/>
      <c r="F5" s="94"/>
      <c r="G5" s="94"/>
      <c r="H5" s="94"/>
    </row>
    <row r="6" spans="1:8" ht="15.75" customHeight="1"/>
    <row r="7" spans="1:8" ht="15.75" customHeight="1"/>
    <row r="8" spans="1:8" ht="12.75" customHeight="1">
      <c r="E8" s="93" t="s">
        <v>182</v>
      </c>
      <c r="F8" s="93"/>
      <c r="G8" s="93" t="s">
        <v>19</v>
      </c>
      <c r="H8" s="78"/>
    </row>
    <row r="9" spans="1:8" ht="17.25" customHeight="1" thickBot="1">
      <c r="E9" s="92">
        <v>2022</v>
      </c>
      <c r="F9" s="93"/>
      <c r="G9" s="92">
        <v>2021</v>
      </c>
      <c r="H9" s="78"/>
    </row>
    <row r="10" spans="1:8" ht="12.75" customHeight="1">
      <c r="A10" s="1" t="s">
        <v>20</v>
      </c>
    </row>
    <row r="11" spans="1:8" ht="12.75" customHeight="1"/>
    <row r="12" spans="1:8" ht="12.75" customHeight="1">
      <c r="A12" s="1" t="s">
        <v>22</v>
      </c>
    </row>
    <row r="13" spans="1:8" ht="12.75" customHeight="1">
      <c r="B13" s="1" t="s">
        <v>23</v>
      </c>
      <c r="E13" s="3">
        <v>1186</v>
      </c>
      <c r="G13" s="3">
        <v>1484</v>
      </c>
    </row>
    <row r="14" spans="1:8" ht="12.75" customHeight="1">
      <c r="B14" s="1" t="s">
        <v>170</v>
      </c>
      <c r="E14" s="17">
        <v>21</v>
      </c>
      <c r="G14" s="17">
        <v>91</v>
      </c>
      <c r="H14" s="15"/>
    </row>
    <row r="15" spans="1:8" ht="12.75" customHeight="1">
      <c r="B15" s="1" t="s">
        <v>24</v>
      </c>
      <c r="E15" s="17">
        <v>1237</v>
      </c>
      <c r="G15" s="17">
        <v>1172</v>
      </c>
      <c r="H15" s="15"/>
    </row>
    <row r="16" spans="1:8" ht="12.75" customHeight="1">
      <c r="B16" s="1" t="s">
        <v>25</v>
      </c>
      <c r="E16" s="17">
        <v>937</v>
      </c>
      <c r="G16" s="17">
        <v>830</v>
      </c>
      <c r="H16" s="15"/>
    </row>
    <row r="17" spans="1:8" ht="12.75" customHeight="1">
      <c r="B17" s="1" t="s">
        <v>26</v>
      </c>
      <c r="E17" s="16">
        <v>262</v>
      </c>
      <c r="G17" s="16">
        <v>222</v>
      </c>
      <c r="H17" s="15"/>
    </row>
    <row r="18" spans="1:8" ht="12.75" customHeight="1">
      <c r="C18" s="1" t="s">
        <v>27</v>
      </c>
      <c r="E18" s="32">
        <f>SUM(E13:E17)</f>
        <v>3643</v>
      </c>
      <c r="G18" s="32">
        <f>SUM(G13:G17)</f>
        <v>3799</v>
      </c>
      <c r="H18" s="15"/>
    </row>
    <row r="19" spans="1:8" ht="12.75" customHeight="1">
      <c r="E19" s="17"/>
      <c r="G19" s="17"/>
      <c r="H19" s="15"/>
    </row>
    <row r="20" spans="1:8" ht="12.75" customHeight="1">
      <c r="A20" s="1" t="s">
        <v>28</v>
      </c>
      <c r="E20" s="17">
        <v>1010</v>
      </c>
      <c r="G20" s="17">
        <v>945</v>
      </c>
      <c r="H20" s="15"/>
    </row>
    <row r="21" spans="1:8" ht="12.75" customHeight="1">
      <c r="A21" s="1" t="s">
        <v>118</v>
      </c>
      <c r="E21" s="17">
        <f>3956+898</f>
        <v>4854</v>
      </c>
      <c r="G21" s="17">
        <f>3975+981</f>
        <v>4956</v>
      </c>
      <c r="H21" s="15"/>
    </row>
    <row r="22" spans="1:8" ht="12.75" customHeight="1">
      <c r="A22" s="1" t="s">
        <v>29</v>
      </c>
      <c r="E22" s="17">
        <v>190</v>
      </c>
      <c r="G22" s="17">
        <v>185</v>
      </c>
      <c r="H22" s="15"/>
    </row>
    <row r="23" spans="1:8" ht="12.75" customHeight="1">
      <c r="A23" s="1" t="s">
        <v>30</v>
      </c>
      <c r="E23" s="16">
        <v>758</v>
      </c>
      <c r="G23" s="16">
        <v>820</v>
      </c>
      <c r="H23" s="15"/>
    </row>
    <row r="24" spans="1:8" ht="12.75" customHeight="1" thickBot="1">
      <c r="C24" s="1" t="s">
        <v>31</v>
      </c>
      <c r="E24" s="18">
        <f>SUM(E18:E23)</f>
        <v>10455</v>
      </c>
      <c r="G24" s="18">
        <f>SUM(G18:G23)</f>
        <v>10705</v>
      </c>
      <c r="H24" s="15"/>
    </row>
    <row r="25" spans="1:8" ht="12.75" customHeight="1" thickTop="1">
      <c r="H25" s="15"/>
    </row>
    <row r="26" spans="1:8" ht="12.75" customHeight="1">
      <c r="A26" s="1" t="s">
        <v>21</v>
      </c>
      <c r="H26" s="15"/>
    </row>
    <row r="27" spans="1:8" ht="12.75" customHeight="1">
      <c r="H27" s="15"/>
    </row>
    <row r="28" spans="1:8" ht="12.75" customHeight="1">
      <c r="A28" s="1" t="s">
        <v>32</v>
      </c>
      <c r="H28" s="15"/>
    </row>
    <row r="29" spans="1:8" ht="12.75" customHeight="1">
      <c r="B29" s="1" t="s">
        <v>43</v>
      </c>
      <c r="E29" s="14">
        <v>503</v>
      </c>
      <c r="G29" s="14">
        <v>446</v>
      </c>
      <c r="H29" s="15"/>
    </row>
    <row r="30" spans="1:8" ht="12.75" customHeight="1">
      <c r="B30" s="1" t="s">
        <v>44</v>
      </c>
      <c r="E30" s="17">
        <v>347</v>
      </c>
      <c r="G30" s="17">
        <v>493</v>
      </c>
      <c r="H30" s="15"/>
    </row>
    <row r="31" spans="1:8" ht="12.75" customHeight="1">
      <c r="B31" s="1" t="s">
        <v>33</v>
      </c>
      <c r="E31" s="17">
        <v>511</v>
      </c>
      <c r="G31" s="17">
        <v>441</v>
      </c>
      <c r="H31" s="15"/>
    </row>
    <row r="32" spans="1:8" ht="12.75" customHeight="1">
      <c r="B32" s="1" t="s">
        <v>138</v>
      </c>
      <c r="E32" s="31">
        <v>175</v>
      </c>
      <c r="G32" s="31" t="s">
        <v>109</v>
      </c>
      <c r="H32" s="15"/>
    </row>
    <row r="33" spans="1:8" ht="12.75" customHeight="1">
      <c r="B33" s="1" t="s">
        <v>34</v>
      </c>
      <c r="E33" s="16">
        <v>277</v>
      </c>
      <c r="G33" s="16">
        <v>328</v>
      </c>
      <c r="H33" s="15"/>
    </row>
    <row r="34" spans="1:8" ht="12.75" customHeight="1">
      <c r="C34" s="1" t="s">
        <v>35</v>
      </c>
      <c r="E34" s="32">
        <f>SUM(E29:E33)</f>
        <v>1813</v>
      </c>
      <c r="G34" s="32">
        <f>SUM(G29:G33)</f>
        <v>1708</v>
      </c>
      <c r="H34" s="15"/>
    </row>
    <row r="35" spans="1:8" ht="12.75" customHeight="1">
      <c r="E35" s="17"/>
      <c r="G35" s="17"/>
      <c r="H35" s="15"/>
    </row>
    <row r="36" spans="1:8" ht="12.75" customHeight="1">
      <c r="A36" s="1" t="s">
        <v>36</v>
      </c>
      <c r="E36" s="17">
        <v>2730</v>
      </c>
      <c r="G36" s="17">
        <v>2729</v>
      </c>
      <c r="H36" s="15"/>
    </row>
    <row r="37" spans="1:8" ht="12.75" customHeight="1">
      <c r="A37" s="1" t="s">
        <v>37</v>
      </c>
      <c r="E37" s="17">
        <v>187</v>
      </c>
      <c r="G37" s="17">
        <v>220</v>
      </c>
      <c r="H37" s="15"/>
    </row>
    <row r="38" spans="1:8" ht="12.75" customHeight="1">
      <c r="A38" s="1" t="s">
        <v>38</v>
      </c>
      <c r="E38" s="16">
        <v>603</v>
      </c>
      <c r="G38" s="16">
        <v>659</v>
      </c>
      <c r="H38" s="15"/>
    </row>
    <row r="39" spans="1:8" ht="12.75" customHeight="1">
      <c r="C39" s="1" t="s">
        <v>39</v>
      </c>
      <c r="E39" s="26">
        <f>SUM(E34:E38)</f>
        <v>5333</v>
      </c>
      <c r="G39" s="26">
        <f>SUM(G34:G38)</f>
        <v>5316</v>
      </c>
      <c r="H39" s="15"/>
    </row>
    <row r="40" spans="1:8" ht="12.75" customHeight="1">
      <c r="H40" s="15"/>
    </row>
    <row r="41" spans="1:8" ht="12.75" customHeight="1">
      <c r="A41" s="1" t="s">
        <v>40</v>
      </c>
      <c r="H41" s="15"/>
    </row>
    <row r="42" spans="1:8" ht="12.75" customHeight="1">
      <c r="B42" s="1" t="s">
        <v>41</v>
      </c>
      <c r="H42" s="15"/>
    </row>
    <row r="43" spans="1:8" ht="12.75" customHeight="1">
      <c r="B43" s="1" t="s">
        <v>42</v>
      </c>
      <c r="H43" s="15"/>
    </row>
    <row r="44" spans="1:8" ht="12.75" customHeight="1">
      <c r="C44" s="1" t="s">
        <v>82</v>
      </c>
      <c r="E44" s="85" t="s">
        <v>109</v>
      </c>
      <c r="G44" s="85" t="s">
        <v>109</v>
      </c>
      <c r="H44" s="15"/>
    </row>
    <row r="45" spans="1:8" ht="12.75" customHeight="1">
      <c r="B45" s="1" t="s">
        <v>46</v>
      </c>
      <c r="H45" s="15"/>
    </row>
    <row r="46" spans="1:8" ht="12.75" customHeight="1">
      <c r="C46" s="1" t="s">
        <v>188</v>
      </c>
      <c r="H46" s="15"/>
    </row>
    <row r="47" spans="1:8" ht="12.75" customHeight="1">
      <c r="C47" s="1" t="s">
        <v>176</v>
      </c>
      <c r="E47" s="17">
        <v>3</v>
      </c>
      <c r="G47" s="17">
        <v>3</v>
      </c>
      <c r="H47" s="15"/>
    </row>
    <row r="48" spans="1:8" ht="12.75" customHeight="1">
      <c r="B48" s="1" t="s">
        <v>47</v>
      </c>
      <c r="E48" s="17">
        <v>5292</v>
      </c>
      <c r="G48" s="17">
        <v>5320</v>
      </c>
      <c r="H48" s="15"/>
    </row>
    <row r="49" spans="1:8" ht="12.75" customHeight="1">
      <c r="B49" s="1" t="s">
        <v>171</v>
      </c>
      <c r="E49" s="17">
        <v>160</v>
      </c>
      <c r="G49" s="17">
        <v>348</v>
      </c>
      <c r="H49" s="15"/>
    </row>
    <row r="50" spans="1:8" ht="12.75" customHeight="1">
      <c r="B50" s="1" t="s">
        <v>87</v>
      </c>
      <c r="E50" s="17">
        <v>-333</v>
      </c>
      <c r="G50" s="17">
        <v>-282</v>
      </c>
      <c r="H50" s="15"/>
    </row>
    <row r="51" spans="1:8" ht="12.75" customHeight="1">
      <c r="C51" s="1" t="s">
        <v>48</v>
      </c>
      <c r="E51" s="32">
        <f>SUM(E44:E50)</f>
        <v>5122</v>
      </c>
      <c r="G51" s="32">
        <f>SUM(G44:G50)</f>
        <v>5389</v>
      </c>
      <c r="H51" s="15"/>
    </row>
    <row r="52" spans="1:8" ht="12.75" customHeight="1" thickBot="1">
      <c r="D52" s="1" t="s">
        <v>150</v>
      </c>
      <c r="E52" s="18">
        <f>E39+E51</f>
        <v>10455</v>
      </c>
      <c r="G52" s="18">
        <f>G39+G51</f>
        <v>10705</v>
      </c>
      <c r="H52" s="15"/>
    </row>
    <row r="53" spans="1:8" ht="12.75" customHeight="1" thickTop="1">
      <c r="A53" s="15"/>
      <c r="B53" s="15"/>
      <c r="C53" s="15"/>
      <c r="D53" s="15"/>
      <c r="E53" s="15"/>
      <c r="F53" s="15"/>
      <c r="G53" s="15"/>
      <c r="H53" s="15"/>
    </row>
    <row r="54" spans="1:8" ht="12.75" customHeight="1">
      <c r="A54" s="15"/>
      <c r="B54" s="15"/>
      <c r="C54" s="15"/>
      <c r="D54" s="15"/>
      <c r="E54" s="15"/>
      <c r="F54" s="15"/>
      <c r="G54" s="15"/>
      <c r="H54" s="15"/>
    </row>
    <row r="55" spans="1:8" ht="12.75" customHeight="1">
      <c r="A55" s="15" t="s">
        <v>81</v>
      </c>
      <c r="B55" s="15"/>
      <c r="C55" s="15"/>
      <c r="D55" s="15"/>
      <c r="E55" s="15"/>
      <c r="F55" s="15"/>
      <c r="G55" s="15"/>
      <c r="H55" s="15"/>
    </row>
    <row r="56" spans="1:8" ht="12.75" customHeight="1">
      <c r="A56" s="15"/>
      <c r="B56" s="15"/>
      <c r="C56" s="15"/>
      <c r="D56" s="15"/>
      <c r="E56" s="15"/>
      <c r="F56" s="15"/>
      <c r="G56" s="15"/>
      <c r="H56" s="15"/>
    </row>
    <row r="57" spans="1:8" ht="12.75" customHeight="1">
      <c r="A57" s="15"/>
      <c r="B57" s="15"/>
      <c r="C57" s="15"/>
      <c r="D57" s="15"/>
      <c r="E57" s="15"/>
      <c r="F57" s="15"/>
      <c r="G57" s="15"/>
      <c r="H57" s="15"/>
    </row>
    <row r="58" spans="1:8" ht="12.75" customHeight="1">
      <c r="A58" s="15"/>
      <c r="B58" s="15"/>
      <c r="C58" s="15"/>
      <c r="D58" s="15"/>
      <c r="E58" s="15"/>
      <c r="F58" s="15"/>
      <c r="G58" s="15"/>
      <c r="H58" s="15"/>
    </row>
    <row r="59" spans="1:8" ht="12.75" customHeight="1">
      <c r="A59" s="101" t="s">
        <v>121</v>
      </c>
      <c r="B59" s="101"/>
      <c r="C59" s="101"/>
      <c r="D59" s="101"/>
      <c r="E59" s="101"/>
      <c r="F59" s="101"/>
      <c r="G59" s="101"/>
      <c r="H59" s="59"/>
    </row>
    <row r="60" spans="1:8" ht="12.75" customHeight="1">
      <c r="A60" s="15"/>
      <c r="B60" s="15"/>
      <c r="C60" s="15"/>
      <c r="D60" s="15"/>
      <c r="E60" s="15"/>
      <c r="F60" s="15"/>
      <c r="G60" s="15"/>
      <c r="H60" s="15"/>
    </row>
    <row r="61" spans="1:8" ht="12.75" customHeight="1">
      <c r="A61" s="15"/>
      <c r="B61" s="15"/>
      <c r="C61" s="15"/>
      <c r="D61" s="15"/>
      <c r="E61" s="15"/>
      <c r="F61" s="15"/>
      <c r="G61" s="15"/>
      <c r="H61" s="15"/>
    </row>
    <row r="62" spans="1:8" ht="12.75" customHeight="1">
      <c r="A62" s="15"/>
      <c r="B62" s="15"/>
      <c r="C62" s="15"/>
      <c r="D62" s="15"/>
      <c r="E62" s="15"/>
      <c r="F62" s="15"/>
      <c r="G62" s="15"/>
      <c r="H62" s="15"/>
    </row>
    <row r="63" spans="1:8" ht="12.75" customHeight="1">
      <c r="A63" s="15"/>
      <c r="B63" s="15"/>
      <c r="C63" s="15"/>
      <c r="D63" s="15"/>
      <c r="E63" s="15"/>
      <c r="F63" s="15"/>
      <c r="G63" s="15"/>
      <c r="H63" s="15"/>
    </row>
    <row r="64" spans="1:8" ht="12.75" customHeight="1">
      <c r="A64" s="15"/>
      <c r="B64" s="15"/>
      <c r="C64" s="15"/>
      <c r="D64" s="15"/>
      <c r="E64" s="15"/>
      <c r="F64" s="15"/>
      <c r="G64" s="15"/>
      <c r="H64" s="15"/>
    </row>
    <row r="65" spans="1:8" ht="12.75" customHeight="1">
      <c r="A65" s="15"/>
      <c r="B65" s="15"/>
      <c r="C65" s="15"/>
      <c r="D65" s="15"/>
      <c r="E65" s="15"/>
      <c r="F65" s="15"/>
      <c r="G65" s="15"/>
      <c r="H65" s="15"/>
    </row>
    <row r="66" spans="1:8" ht="12.75" customHeight="1">
      <c r="A66" s="15"/>
      <c r="B66" s="15"/>
      <c r="C66" s="15"/>
      <c r="D66" s="15"/>
      <c r="E66" s="15"/>
      <c r="F66" s="15"/>
      <c r="G66" s="15"/>
      <c r="H66" s="15"/>
    </row>
    <row r="67" spans="1:8" ht="12.75" customHeight="1">
      <c r="A67" s="15"/>
      <c r="B67" s="15"/>
      <c r="C67" s="15"/>
      <c r="D67" s="15"/>
      <c r="E67" s="15"/>
      <c r="F67" s="15"/>
      <c r="G67" s="15"/>
      <c r="H67" s="15"/>
    </row>
    <row r="68" spans="1:8" ht="12.75" customHeight="1">
      <c r="A68" s="15"/>
      <c r="B68" s="15"/>
      <c r="C68" s="15"/>
      <c r="D68" s="15"/>
      <c r="E68" s="15"/>
      <c r="F68" s="15"/>
      <c r="G68" s="15"/>
      <c r="H68" s="15"/>
    </row>
    <row r="69" spans="1:8" ht="12.75" customHeight="1">
      <c r="A69" s="15"/>
      <c r="B69" s="15"/>
      <c r="C69" s="15"/>
      <c r="D69" s="15"/>
      <c r="E69" s="15"/>
      <c r="F69" s="15"/>
      <c r="G69" s="15"/>
      <c r="H69" s="15"/>
    </row>
    <row r="70" spans="1:8" ht="12.75" customHeight="1">
      <c r="A70" s="15"/>
      <c r="B70" s="15"/>
      <c r="C70" s="15"/>
      <c r="D70" s="15"/>
      <c r="E70" s="15"/>
      <c r="F70" s="15"/>
      <c r="G70" s="15"/>
      <c r="H70" s="15"/>
    </row>
    <row r="71" spans="1:8" ht="12.75" customHeight="1">
      <c r="A71" s="15"/>
      <c r="B71" s="15"/>
      <c r="C71" s="15"/>
      <c r="D71" s="15"/>
      <c r="E71" s="15"/>
      <c r="F71" s="15"/>
      <c r="G71" s="15"/>
      <c r="H71" s="15"/>
    </row>
    <row r="72" spans="1:8" ht="12.75" customHeight="1">
      <c r="A72" s="15"/>
      <c r="B72" s="15"/>
      <c r="C72" s="15"/>
      <c r="D72" s="15"/>
      <c r="E72" s="15"/>
      <c r="F72" s="15"/>
      <c r="G72" s="15"/>
      <c r="H72" s="15"/>
    </row>
    <row r="73" spans="1:8" ht="12.75" customHeight="1">
      <c r="A73" s="15"/>
      <c r="B73" s="15"/>
      <c r="C73" s="15"/>
      <c r="D73" s="15"/>
      <c r="E73" s="15"/>
      <c r="F73" s="15"/>
      <c r="G73" s="15"/>
      <c r="H73" s="15"/>
    </row>
    <row r="74" spans="1:8" ht="12.75" customHeight="1">
      <c r="A74" s="15"/>
      <c r="B74" s="15"/>
      <c r="C74" s="15"/>
      <c r="D74" s="15"/>
      <c r="E74" s="15"/>
      <c r="F74" s="15"/>
      <c r="G74" s="15"/>
      <c r="H74" s="15"/>
    </row>
    <row r="75" spans="1:8" ht="12.75" customHeight="1">
      <c r="A75" s="15"/>
      <c r="B75" s="15"/>
      <c r="C75" s="15"/>
      <c r="D75" s="15"/>
      <c r="E75" s="15"/>
      <c r="F75" s="15"/>
      <c r="G75" s="15"/>
      <c r="H75" s="15"/>
    </row>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sheetData>
  <sheetProtection algorithmName="SHA-512" hashValue="p2v60NBjlAN1oJaU/a/U0KxbVj/8zbUOHpV+4xtaHbYZlaSGI//SJ9irX9GPK92KrHWOiKNGrAAcggtMm/eNOg==" saltValue="zk46d/uM1ZtghXOrXlE/HQ==" spinCount="100000" sheet="1" objects="1" scenarios="1"/>
  <mergeCells count="6">
    <mergeCell ref="A59:G59"/>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82"/>
  <sheetViews>
    <sheetView zoomScale="80" zoomScaleNormal="8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9" customFormat="1" ht="15.75" customHeight="1">
      <c r="A1" s="102" t="s">
        <v>0</v>
      </c>
      <c r="B1" s="102"/>
      <c r="C1" s="102"/>
      <c r="D1" s="102"/>
      <c r="E1" s="102"/>
      <c r="F1" s="102"/>
      <c r="G1" s="102"/>
      <c r="H1" s="102"/>
    </row>
    <row r="2" spans="1:8" s="9" customFormat="1" ht="15.75">
      <c r="A2" s="94" t="s">
        <v>50</v>
      </c>
      <c r="B2" s="94"/>
      <c r="C2" s="94"/>
      <c r="D2" s="94"/>
      <c r="E2" s="94"/>
      <c r="F2" s="94"/>
      <c r="G2" s="94"/>
      <c r="H2" s="94"/>
    </row>
    <row r="3" spans="1:8" s="9" customFormat="1" ht="15.75">
      <c r="A3" s="94" t="s">
        <v>16</v>
      </c>
      <c r="B3" s="94"/>
      <c r="C3" s="94"/>
      <c r="D3" s="94"/>
      <c r="E3" s="94"/>
      <c r="F3" s="94"/>
      <c r="G3" s="94"/>
      <c r="H3" s="94"/>
    </row>
    <row r="4" spans="1:8" s="9" customFormat="1" ht="15.75">
      <c r="A4" s="94" t="s">
        <v>3</v>
      </c>
      <c r="B4" s="94"/>
      <c r="C4" s="94"/>
      <c r="D4" s="94"/>
      <c r="E4" s="94"/>
      <c r="F4" s="94"/>
      <c r="G4" s="94"/>
      <c r="H4" s="94"/>
    </row>
    <row r="5" spans="1:8" s="9" customFormat="1" ht="15.75">
      <c r="A5" s="94" t="s">
        <v>4</v>
      </c>
      <c r="B5" s="94"/>
      <c r="C5" s="94"/>
      <c r="D5" s="94"/>
      <c r="E5" s="94"/>
      <c r="F5" s="94"/>
      <c r="G5" s="94"/>
      <c r="H5" s="94"/>
    </row>
    <row r="6" spans="1:8" ht="15.75" customHeight="1"/>
    <row r="7" spans="1:8" ht="15.75" customHeight="1"/>
    <row r="8" spans="1:8" ht="13.5" customHeight="1">
      <c r="F8" s="100" t="s">
        <v>181</v>
      </c>
      <c r="G8" s="100"/>
      <c r="H8" s="100"/>
    </row>
    <row r="9" spans="1:8" ht="13.5" customHeight="1">
      <c r="F9" s="93" t="s">
        <v>182</v>
      </c>
      <c r="G9" s="93"/>
      <c r="H9" s="93" t="s">
        <v>182</v>
      </c>
    </row>
    <row r="10" spans="1:8" ht="15.75" customHeight="1" thickBot="1">
      <c r="F10" s="92">
        <v>2022</v>
      </c>
      <c r="G10" s="93"/>
      <c r="H10" s="92">
        <v>2021</v>
      </c>
    </row>
    <row r="11" spans="1:8" ht="13.5" customHeight="1">
      <c r="A11" s="1" t="s">
        <v>83</v>
      </c>
      <c r="F11" s="93"/>
      <c r="G11" s="93"/>
      <c r="H11" s="93"/>
    </row>
    <row r="12" spans="1:8" ht="13.5" customHeight="1">
      <c r="B12" s="1" t="s">
        <v>135</v>
      </c>
      <c r="F12" s="14">
        <v>557</v>
      </c>
      <c r="G12" s="14"/>
      <c r="H12" s="14">
        <v>504</v>
      </c>
    </row>
    <row r="14" spans="1:8" ht="13.5" customHeight="1">
      <c r="A14" s="1" t="s">
        <v>159</v>
      </c>
    </row>
    <row r="15" spans="1:8" ht="13.5" customHeight="1">
      <c r="B15" s="1" t="s">
        <v>51</v>
      </c>
      <c r="F15" s="17">
        <v>164</v>
      </c>
      <c r="G15" s="17"/>
      <c r="H15" s="17">
        <v>153</v>
      </c>
    </row>
    <row r="16" spans="1:8" ht="13.5" customHeight="1">
      <c r="B16" s="1" t="s">
        <v>52</v>
      </c>
      <c r="F16" s="17">
        <v>71</v>
      </c>
      <c r="G16" s="17"/>
      <c r="H16" s="17">
        <v>66</v>
      </c>
    </row>
    <row r="17" spans="1:8" ht="13.5" customHeight="1">
      <c r="B17" s="1" t="s">
        <v>84</v>
      </c>
      <c r="F17" s="17">
        <v>10</v>
      </c>
      <c r="G17" s="17"/>
      <c r="H17" s="17">
        <v>14</v>
      </c>
    </row>
    <row r="18" spans="1:8" ht="13.5" customHeight="1">
      <c r="B18" s="1" t="s">
        <v>153</v>
      </c>
      <c r="F18" s="67" t="s">
        <v>167</v>
      </c>
      <c r="G18" s="17"/>
      <c r="H18" s="17">
        <v>17</v>
      </c>
    </row>
    <row r="19" spans="1:8" ht="13.5" customHeight="1">
      <c r="B19" s="1" t="s">
        <v>155</v>
      </c>
      <c r="F19" s="67" t="s">
        <v>167</v>
      </c>
      <c r="G19" s="17"/>
      <c r="H19" s="17">
        <v>2</v>
      </c>
    </row>
    <row r="20" spans="1:8" ht="13.5" customHeight="1">
      <c r="B20" s="1" t="s">
        <v>180</v>
      </c>
      <c r="F20" s="17">
        <v>62</v>
      </c>
      <c r="G20" s="17"/>
      <c r="H20" s="17">
        <v>-15</v>
      </c>
    </row>
    <row r="21" spans="1:8" ht="13.5" customHeight="1">
      <c r="B21" s="1" t="s">
        <v>172</v>
      </c>
      <c r="F21" s="17">
        <v>-25</v>
      </c>
      <c r="G21" s="17"/>
      <c r="H21" s="67" t="s">
        <v>167</v>
      </c>
    </row>
    <row r="22" spans="1:8" ht="13.5" customHeight="1">
      <c r="B22" s="1" t="s">
        <v>156</v>
      </c>
      <c r="F22" s="31">
        <v>9</v>
      </c>
      <c r="G22" s="17"/>
      <c r="H22" s="17">
        <v>2</v>
      </c>
    </row>
    <row r="23" spans="1:8" ht="13.5" customHeight="1">
      <c r="B23" s="1" t="s">
        <v>53</v>
      </c>
      <c r="F23" s="17"/>
      <c r="G23" s="17"/>
      <c r="H23" s="17"/>
    </row>
    <row r="24" spans="1:8" ht="13.5" customHeight="1">
      <c r="C24" s="1" t="s">
        <v>24</v>
      </c>
      <c r="F24" s="31">
        <v>-108</v>
      </c>
      <c r="G24" s="17"/>
      <c r="H24" s="31">
        <v>-17</v>
      </c>
    </row>
    <row r="25" spans="1:8" ht="13.5" customHeight="1">
      <c r="C25" s="1" t="s">
        <v>25</v>
      </c>
      <c r="F25" s="17">
        <v>-124</v>
      </c>
      <c r="G25" s="17"/>
      <c r="H25" s="17">
        <v>-80</v>
      </c>
    </row>
    <row r="26" spans="1:8" ht="13.5" customHeight="1">
      <c r="C26" s="1" t="s">
        <v>43</v>
      </c>
      <c r="F26" s="17">
        <v>54</v>
      </c>
      <c r="G26" s="17"/>
      <c r="H26" s="17">
        <v>51</v>
      </c>
    </row>
    <row r="27" spans="1:8" ht="13.5" customHeight="1">
      <c r="C27" s="1" t="s">
        <v>44</v>
      </c>
      <c r="F27" s="17">
        <v>-144</v>
      </c>
      <c r="G27" s="17"/>
      <c r="H27" s="17">
        <v>-3</v>
      </c>
    </row>
    <row r="28" spans="1:8" ht="13.5" customHeight="1">
      <c r="C28" s="1" t="s">
        <v>100</v>
      </c>
      <c r="F28" s="31">
        <v>12</v>
      </c>
      <c r="G28" s="17"/>
      <c r="H28" s="17">
        <v>16</v>
      </c>
    </row>
    <row r="29" spans="1:8" ht="13.5" customHeight="1">
      <c r="A29" s="1" t="s">
        <v>157</v>
      </c>
      <c r="F29" s="10">
        <f>SUM(F12:F28)</f>
        <v>538</v>
      </c>
      <c r="G29" s="4"/>
      <c r="H29" s="10">
        <f>SUM(H12:H28)</f>
        <v>710</v>
      </c>
    </row>
    <row r="30" spans="1:8" ht="13.5" customHeight="1">
      <c r="F30" s="4"/>
      <c r="G30" s="4"/>
      <c r="H30" s="4"/>
    </row>
    <row r="31" spans="1:8" ht="13.5" customHeight="1">
      <c r="A31" s="1" t="s">
        <v>54</v>
      </c>
      <c r="F31" s="4"/>
      <c r="G31" s="4"/>
      <c r="H31" s="4"/>
    </row>
    <row r="32" spans="1:8" ht="13.5" customHeight="1">
      <c r="B32" s="1" t="s">
        <v>55</v>
      </c>
      <c r="F32" s="4">
        <v>-139</v>
      </c>
      <c r="G32" s="4"/>
      <c r="H32" s="4">
        <v>-72</v>
      </c>
    </row>
    <row r="33" spans="1:8" ht="13.5" hidden="1" customHeight="1">
      <c r="B33" s="1" t="s">
        <v>166</v>
      </c>
      <c r="F33" s="85"/>
      <c r="G33" s="4"/>
      <c r="H33" s="67" t="s">
        <v>167</v>
      </c>
    </row>
    <row r="34" spans="1:8" ht="13.5" customHeight="1">
      <c r="B34" s="1" t="s">
        <v>161</v>
      </c>
      <c r="F34" s="31">
        <v>-18</v>
      </c>
      <c r="G34" s="4"/>
      <c r="H34" s="4">
        <v>-547</v>
      </c>
    </row>
    <row r="35" spans="1:8" ht="13.5" customHeight="1">
      <c r="B35" s="1" t="s">
        <v>173</v>
      </c>
      <c r="F35" s="31">
        <v>-3</v>
      </c>
      <c r="G35" s="4"/>
      <c r="H35" s="31">
        <v>-8</v>
      </c>
    </row>
    <row r="36" spans="1:8" ht="13.5" hidden="1" customHeight="1">
      <c r="B36" s="1" t="s">
        <v>174</v>
      </c>
      <c r="F36" s="31"/>
      <c r="G36" s="4"/>
      <c r="H36" s="67" t="s">
        <v>167</v>
      </c>
    </row>
    <row r="37" spans="1:8" ht="13.5" customHeight="1">
      <c r="B37" s="1" t="s">
        <v>174</v>
      </c>
      <c r="F37" s="31">
        <v>6</v>
      </c>
      <c r="G37" s="4"/>
      <c r="H37" s="67" t="s">
        <v>167</v>
      </c>
    </row>
    <row r="38" spans="1:8" ht="13.5" customHeight="1">
      <c r="B38" s="1" t="s">
        <v>158</v>
      </c>
      <c r="F38" s="31">
        <v>-1</v>
      </c>
      <c r="G38" s="4"/>
      <c r="H38" s="17">
        <v>-2</v>
      </c>
    </row>
    <row r="39" spans="1:8" ht="13.5" hidden="1" customHeight="1">
      <c r="B39" s="1" t="s">
        <v>161</v>
      </c>
      <c r="F39" s="4"/>
      <c r="G39" s="4"/>
      <c r="H39" s="67" t="s">
        <v>167</v>
      </c>
    </row>
    <row r="40" spans="1:8" ht="13.5" customHeight="1">
      <c r="A40" s="1" t="s">
        <v>129</v>
      </c>
      <c r="F40" s="10">
        <f>SUM(F32:F39)</f>
        <v>-155</v>
      </c>
      <c r="G40" s="4"/>
      <c r="H40" s="10">
        <f>SUM(H32:H39)</f>
        <v>-629</v>
      </c>
    </row>
    <row r="41" spans="1:8" ht="13.5" customHeight="1">
      <c r="F41" s="4"/>
      <c r="G41" s="4"/>
      <c r="H41" s="4"/>
    </row>
    <row r="42" spans="1:8" ht="13.5" customHeight="1">
      <c r="A42" s="1" t="s">
        <v>56</v>
      </c>
      <c r="F42" s="4"/>
      <c r="G42" s="4"/>
      <c r="H42" s="4"/>
    </row>
    <row r="43" spans="1:8" ht="13.5" customHeight="1">
      <c r="B43" s="1" t="s">
        <v>57</v>
      </c>
      <c r="F43" s="4">
        <v>27</v>
      </c>
      <c r="G43" s="4"/>
      <c r="H43" s="4">
        <v>26</v>
      </c>
    </row>
    <row r="44" spans="1:8" ht="13.5" customHeight="1">
      <c r="B44" s="1" t="s">
        <v>101</v>
      </c>
      <c r="F44" s="4">
        <v>-64</v>
      </c>
      <c r="G44" s="4"/>
      <c r="H44" s="4">
        <v>-73</v>
      </c>
    </row>
    <row r="45" spans="1:8" ht="13.5" customHeight="1">
      <c r="B45" s="1" t="s">
        <v>162</v>
      </c>
      <c r="F45" s="67" t="s">
        <v>167</v>
      </c>
      <c r="G45" s="4"/>
      <c r="H45" s="4">
        <v>848</v>
      </c>
    </row>
    <row r="46" spans="1:8" ht="13.5" customHeight="1">
      <c r="B46" s="1" t="s">
        <v>163</v>
      </c>
      <c r="F46" s="67" t="s">
        <v>167</v>
      </c>
      <c r="G46" s="4"/>
      <c r="H46" s="4">
        <v>-7</v>
      </c>
    </row>
    <row r="47" spans="1:8" ht="13.5" customHeight="1">
      <c r="B47" s="1" t="s">
        <v>58</v>
      </c>
      <c r="F47" s="4">
        <v>-126</v>
      </c>
      <c r="G47" s="4"/>
      <c r="H47" s="4">
        <v>-118</v>
      </c>
    </row>
    <row r="48" spans="1:8" ht="13.5" customHeight="1">
      <c r="B48" s="1" t="s">
        <v>154</v>
      </c>
      <c r="F48" s="67" t="s">
        <v>167</v>
      </c>
      <c r="G48" s="4"/>
      <c r="H48" s="4">
        <v>-417</v>
      </c>
    </row>
    <row r="49" spans="1:8" ht="13.5" customHeight="1">
      <c r="B49" s="1" t="s">
        <v>142</v>
      </c>
      <c r="F49" s="4">
        <v>575</v>
      </c>
      <c r="G49" s="4"/>
      <c r="H49" s="31">
        <v>1232</v>
      </c>
    </row>
    <row r="50" spans="1:8" ht="13.5" customHeight="1">
      <c r="B50" s="1" t="s">
        <v>143</v>
      </c>
      <c r="F50" s="4">
        <v>-400</v>
      </c>
      <c r="G50" s="4"/>
      <c r="H50" s="31">
        <v>-1102</v>
      </c>
    </row>
    <row r="51" spans="1:8" ht="13.5" hidden="1" customHeight="1">
      <c r="B51" s="1" t="s">
        <v>169</v>
      </c>
      <c r="F51" s="67"/>
      <c r="G51" s="4"/>
      <c r="H51" s="67" t="s">
        <v>167</v>
      </c>
    </row>
    <row r="52" spans="1:8" ht="13.5" hidden="1" customHeight="1">
      <c r="B52" s="1" t="s">
        <v>175</v>
      </c>
      <c r="F52" s="67"/>
      <c r="G52" s="4"/>
      <c r="H52" s="67" t="s">
        <v>167</v>
      </c>
    </row>
    <row r="53" spans="1:8" ht="13.5" hidden="1" customHeight="1">
      <c r="B53" s="1" t="s">
        <v>144</v>
      </c>
      <c r="F53" s="67"/>
      <c r="G53" s="4"/>
      <c r="H53" s="67" t="s">
        <v>167</v>
      </c>
    </row>
    <row r="54" spans="1:8" ht="13.5" customHeight="1">
      <c r="B54" s="1" t="s">
        <v>88</v>
      </c>
      <c r="F54" s="4">
        <v>-681</v>
      </c>
      <c r="G54" s="4"/>
      <c r="H54" s="4">
        <v>-539</v>
      </c>
    </row>
    <row r="55" spans="1:8" ht="13.5" customHeight="1">
      <c r="A55" s="1" t="s">
        <v>130</v>
      </c>
      <c r="F55" s="13">
        <f>SUM(F41:F54)</f>
        <v>-669</v>
      </c>
      <c r="H55" s="13">
        <f>SUM(H43:H54)</f>
        <v>-150</v>
      </c>
    </row>
    <row r="57" spans="1:8" ht="13.5" customHeight="1">
      <c r="A57" s="1" t="s">
        <v>59</v>
      </c>
      <c r="F57" s="4">
        <v>-16</v>
      </c>
      <c r="G57" s="4"/>
      <c r="H57" s="4">
        <v>9</v>
      </c>
    </row>
    <row r="59" spans="1:8" ht="13.5" customHeight="1">
      <c r="A59" s="1" t="s">
        <v>179</v>
      </c>
      <c r="F59" s="12">
        <f>F29+F40+F55+F57</f>
        <v>-302</v>
      </c>
      <c r="H59" s="12">
        <f>H29+H40+H55+H57</f>
        <v>-60</v>
      </c>
    </row>
    <row r="61" spans="1:8" ht="13.5" customHeight="1">
      <c r="A61" s="37" t="s">
        <v>123</v>
      </c>
      <c r="B61" s="37"/>
      <c r="C61" s="37"/>
      <c r="D61" s="37"/>
      <c r="E61" s="37"/>
      <c r="F61" s="21">
        <v>1490</v>
      </c>
      <c r="G61" s="38"/>
      <c r="H61" s="21">
        <v>1447</v>
      </c>
    </row>
    <row r="62" spans="1:8" s="37" customFormat="1" ht="13.5" customHeight="1">
      <c r="A62" s="1"/>
      <c r="B62" s="1"/>
      <c r="C62" s="1"/>
      <c r="D62" s="1"/>
      <c r="E62" s="1"/>
      <c r="F62" s="1"/>
      <c r="G62" s="1"/>
      <c r="H62" s="1"/>
    </row>
    <row r="63" spans="1:8" ht="13.5" customHeight="1" thickBot="1">
      <c r="A63" s="1" t="s">
        <v>124</v>
      </c>
      <c r="F63" s="5">
        <f>SUM(F59:F61)</f>
        <v>1188</v>
      </c>
      <c r="H63" s="5">
        <f>SUM(H59:H61)</f>
        <v>1387</v>
      </c>
    </row>
    <row r="64" spans="1:8" ht="13.5" customHeight="1" thickTop="1"/>
    <row r="66" spans="1:8" ht="13.5" customHeight="1">
      <c r="A66" s="1" t="s">
        <v>127</v>
      </c>
    </row>
    <row r="68" spans="1:8" ht="13.5" customHeight="1">
      <c r="B68" s="1" t="s">
        <v>23</v>
      </c>
      <c r="F68" s="14">
        <v>1186</v>
      </c>
      <c r="G68" s="3"/>
      <c r="H68" s="3">
        <v>1380</v>
      </c>
    </row>
    <row r="69" spans="1:8" ht="13.5" customHeight="1">
      <c r="B69" s="1" t="s">
        <v>125</v>
      </c>
      <c r="F69" s="17">
        <v>2</v>
      </c>
      <c r="G69" s="4"/>
      <c r="H69" s="4">
        <v>7</v>
      </c>
    </row>
    <row r="70" spans="1:8" ht="13.5" customHeight="1" thickBot="1">
      <c r="B70" s="1" t="s">
        <v>126</v>
      </c>
      <c r="F70" s="18">
        <f>SUM(F68:F69)</f>
        <v>1188</v>
      </c>
      <c r="G70" s="4"/>
      <c r="H70" s="11">
        <f>SUM(H68:H69)</f>
        <v>1387</v>
      </c>
    </row>
    <row r="71" spans="1:8" ht="13.5" customHeight="1" thickTop="1"/>
    <row r="73" spans="1:8" ht="13.5" customHeight="1">
      <c r="A73" s="1" t="s">
        <v>60</v>
      </c>
    </row>
    <row r="74" spans="1:8" ht="13.5" customHeight="1">
      <c r="H74" s="3"/>
    </row>
    <row r="75" spans="1:8" ht="13.5" customHeight="1">
      <c r="B75" s="1" t="s">
        <v>178</v>
      </c>
      <c r="F75" s="3">
        <v>134</v>
      </c>
      <c r="H75" s="3">
        <v>116</v>
      </c>
    </row>
    <row r="76" spans="1:8" ht="13.5" customHeight="1">
      <c r="B76" s="1" t="s">
        <v>99</v>
      </c>
      <c r="F76" s="3">
        <v>40</v>
      </c>
      <c r="H76" s="3">
        <v>36</v>
      </c>
    </row>
    <row r="79" spans="1:8" ht="13.5" customHeight="1">
      <c r="A79" s="55" t="s">
        <v>61</v>
      </c>
      <c r="B79" s="55"/>
      <c r="C79" s="55"/>
      <c r="D79" s="55"/>
      <c r="E79" s="55"/>
      <c r="F79" s="55"/>
      <c r="G79" s="55"/>
      <c r="H79" s="55"/>
    </row>
    <row r="82" spans="1:8" ht="13.5" customHeight="1">
      <c r="A82" s="95" t="s">
        <v>122</v>
      </c>
      <c r="B82" s="95"/>
      <c r="C82" s="95"/>
      <c r="D82" s="95"/>
      <c r="E82" s="95"/>
      <c r="F82" s="95"/>
      <c r="G82" s="95"/>
      <c r="H82" s="95"/>
    </row>
  </sheetData>
  <sheetProtection algorithmName="SHA-512" hashValue="TTakDfZs5hDtoa/fkCL+5A10cIIh685VvnSCx+J8tpsqbAH4nSxKbBhl7US/ySY9Jz1hLbrxyTaAelmLr+jWCw==" saltValue="PWR8h5AAVxOCUrr6IH2UYg==" spinCount="100000" sheet="1" objects="1" scenarios="1"/>
  <mergeCells count="7">
    <mergeCell ref="A4:H4"/>
    <mergeCell ref="A5:H5"/>
    <mergeCell ref="A82:H82"/>
    <mergeCell ref="A1:H1"/>
    <mergeCell ref="A2:H2"/>
    <mergeCell ref="A3:H3"/>
    <mergeCell ref="F8:H8"/>
  </mergeCells>
  <printOptions horizontalCentered="1"/>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F53"/>
  <sheetViews>
    <sheetView zoomScale="80" zoomScaleNormal="80" workbookViewId="0">
      <selection sqref="A1:P1"/>
    </sheetView>
  </sheetViews>
  <sheetFormatPr defaultRowHeight="13.5" customHeight="1"/>
  <cols>
    <col min="1" max="1" width="4.7109375" style="1" customWidth="1"/>
    <col min="2" max="2" width="4.42578125" style="1" customWidth="1"/>
    <col min="3" max="3" width="38.85546875" style="1" customWidth="1"/>
    <col min="4" max="4" width="2.7109375" style="1" customWidth="1"/>
    <col min="5" max="6" width="10.7109375" style="1" customWidth="1"/>
    <col min="7" max="7" width="2.7109375" style="1" customWidth="1"/>
    <col min="8" max="9" width="10.7109375" style="1" customWidth="1"/>
    <col min="10" max="10" width="2.7109375" style="1" customWidth="1"/>
    <col min="11" max="12" width="10.7109375" style="1" customWidth="1"/>
    <col min="13" max="13" width="2.7109375" style="1" customWidth="1"/>
    <col min="14" max="15" width="10.7109375" style="1" customWidth="1"/>
    <col min="16" max="16" width="2.7109375" style="1" customWidth="1"/>
    <col min="17" max="16384" width="9.140625" style="1"/>
  </cols>
  <sheetData>
    <row r="1" spans="1:16" s="9" customFormat="1" ht="15.75" customHeight="1">
      <c r="A1" s="94" t="s">
        <v>0</v>
      </c>
      <c r="B1" s="94"/>
      <c r="C1" s="94"/>
      <c r="D1" s="94"/>
      <c r="E1" s="94"/>
      <c r="F1" s="94"/>
      <c r="G1" s="94"/>
      <c r="H1" s="94"/>
      <c r="I1" s="94"/>
      <c r="J1" s="94"/>
      <c r="K1" s="94"/>
      <c r="L1" s="94"/>
      <c r="M1" s="94"/>
      <c r="N1" s="94"/>
      <c r="O1" s="94"/>
      <c r="P1" s="94"/>
    </row>
    <row r="2" spans="1:16" s="9" customFormat="1" ht="15.75" customHeight="1">
      <c r="A2" s="94" t="s">
        <v>105</v>
      </c>
      <c r="B2" s="94"/>
      <c r="C2" s="94"/>
      <c r="D2" s="94"/>
      <c r="E2" s="94"/>
      <c r="F2" s="94"/>
      <c r="G2" s="94"/>
      <c r="H2" s="94"/>
      <c r="I2" s="94"/>
      <c r="J2" s="94"/>
      <c r="K2" s="94"/>
      <c r="L2" s="94"/>
      <c r="M2" s="94"/>
      <c r="N2" s="94"/>
      <c r="O2" s="94"/>
      <c r="P2" s="94"/>
    </row>
    <row r="3" spans="1:16" s="9" customFormat="1" ht="15.75" customHeight="1">
      <c r="A3" s="94" t="s">
        <v>2</v>
      </c>
      <c r="B3" s="94"/>
      <c r="C3" s="94"/>
      <c r="D3" s="94"/>
      <c r="E3" s="94"/>
      <c r="F3" s="94"/>
      <c r="G3" s="94"/>
      <c r="H3" s="94"/>
      <c r="I3" s="94"/>
      <c r="J3" s="94"/>
      <c r="K3" s="94"/>
      <c r="L3" s="94"/>
      <c r="M3" s="94"/>
      <c r="N3" s="94"/>
      <c r="O3" s="94"/>
      <c r="P3" s="94"/>
    </row>
    <row r="4" spans="1:16" s="9" customFormat="1" ht="15.75" customHeight="1">
      <c r="A4" s="94" t="s">
        <v>3</v>
      </c>
      <c r="B4" s="94"/>
      <c r="C4" s="94"/>
      <c r="D4" s="94"/>
      <c r="E4" s="94"/>
      <c r="F4" s="94"/>
      <c r="G4" s="94"/>
      <c r="H4" s="94"/>
      <c r="I4" s="94"/>
      <c r="J4" s="94"/>
      <c r="K4" s="94"/>
      <c r="L4" s="94"/>
      <c r="M4" s="94"/>
      <c r="N4" s="94"/>
      <c r="O4" s="94"/>
      <c r="P4" s="94"/>
    </row>
    <row r="5" spans="1:16" s="9" customFormat="1" ht="15.75" customHeight="1">
      <c r="A5" s="94" t="s">
        <v>4</v>
      </c>
      <c r="B5" s="94"/>
      <c r="C5" s="94"/>
      <c r="D5" s="94"/>
      <c r="E5" s="94"/>
      <c r="F5" s="94"/>
      <c r="G5" s="94"/>
      <c r="H5" s="94"/>
      <c r="I5" s="94"/>
      <c r="J5" s="94"/>
      <c r="K5" s="94"/>
      <c r="L5" s="94"/>
      <c r="M5" s="94"/>
      <c r="N5" s="94"/>
      <c r="O5" s="94"/>
      <c r="P5" s="94"/>
    </row>
    <row r="6" spans="1:16" ht="15.75" customHeight="1"/>
    <row r="7" spans="1:16" ht="13.5" customHeight="1">
      <c r="E7" s="100" t="s">
        <v>15</v>
      </c>
      <c r="F7" s="100"/>
      <c r="G7" s="100"/>
      <c r="H7" s="100"/>
      <c r="I7" s="100"/>
      <c r="J7" s="8"/>
      <c r="K7" s="100" t="s">
        <v>181</v>
      </c>
      <c r="L7" s="100"/>
      <c r="M7" s="100"/>
      <c r="N7" s="100"/>
      <c r="O7" s="100"/>
    </row>
    <row r="8" spans="1:16" ht="13.5" customHeight="1">
      <c r="E8" s="100" t="s">
        <v>182</v>
      </c>
      <c r="F8" s="100"/>
      <c r="G8" s="100"/>
      <c r="H8" s="100"/>
      <c r="I8" s="100"/>
      <c r="J8" s="8"/>
      <c r="K8" s="100" t="s">
        <v>182</v>
      </c>
      <c r="L8" s="100"/>
      <c r="M8" s="100"/>
      <c r="N8" s="100"/>
      <c r="O8" s="100"/>
    </row>
    <row r="9" spans="1:16" ht="30.75" customHeight="1" thickBot="1">
      <c r="C9" s="15"/>
      <c r="D9" s="15"/>
      <c r="E9" s="54">
        <v>2022</v>
      </c>
      <c r="F9" s="33" t="s">
        <v>62</v>
      </c>
      <c r="G9" s="60"/>
      <c r="H9" s="54">
        <v>2021</v>
      </c>
      <c r="I9" s="33" t="s">
        <v>62</v>
      </c>
      <c r="J9" s="60"/>
      <c r="K9" s="54">
        <v>2022</v>
      </c>
      <c r="L9" s="33" t="s">
        <v>62</v>
      </c>
      <c r="M9" s="60"/>
      <c r="N9" s="54">
        <v>2021</v>
      </c>
      <c r="O9" s="33" t="s">
        <v>62</v>
      </c>
    </row>
    <row r="10" spans="1:16" ht="13.5" customHeight="1">
      <c r="C10" s="15"/>
      <c r="D10" s="15"/>
      <c r="E10" s="15"/>
      <c r="F10" s="15"/>
      <c r="G10" s="15"/>
      <c r="H10" s="110"/>
      <c r="I10" s="110"/>
      <c r="J10" s="34"/>
      <c r="K10" s="15"/>
      <c r="L10" s="15"/>
      <c r="M10" s="15"/>
      <c r="N10" s="110"/>
      <c r="O10" s="110"/>
    </row>
    <row r="11" spans="1:16" ht="13.5" customHeight="1">
      <c r="A11" s="1" t="s">
        <v>134</v>
      </c>
      <c r="C11" s="15"/>
      <c r="D11" s="15"/>
      <c r="E11" s="14">
        <v>274</v>
      </c>
      <c r="F11" s="29">
        <v>0.91</v>
      </c>
      <c r="G11" s="15"/>
      <c r="H11" s="14">
        <v>216</v>
      </c>
      <c r="I11" s="29">
        <v>0.7</v>
      </c>
      <c r="J11" s="15"/>
      <c r="K11" s="14">
        <v>557</v>
      </c>
      <c r="L11" s="29">
        <v>1.84</v>
      </c>
      <c r="M11" s="50"/>
      <c r="N11" s="14">
        <v>504</v>
      </c>
      <c r="O11" s="29">
        <v>1.64</v>
      </c>
      <c r="P11" s="50"/>
    </row>
    <row r="12" spans="1:16" ht="13.5" customHeight="1">
      <c r="B12" s="1" t="s">
        <v>63</v>
      </c>
      <c r="C12" s="15"/>
      <c r="D12" s="15"/>
      <c r="F12" s="87"/>
      <c r="G12" s="15"/>
      <c r="J12" s="15"/>
      <c r="K12" s="15"/>
      <c r="L12" s="15"/>
      <c r="M12" s="15"/>
      <c r="P12" s="15"/>
    </row>
    <row r="13" spans="1:16" ht="13.5" customHeight="1">
      <c r="C13" s="15" t="s">
        <v>160</v>
      </c>
      <c r="D13" s="15"/>
      <c r="E13" s="31" t="s">
        <v>167</v>
      </c>
      <c r="F13" s="31" t="s">
        <v>167</v>
      </c>
      <c r="G13" s="15"/>
      <c r="H13" s="17">
        <v>2</v>
      </c>
      <c r="I13" s="35">
        <v>0.01</v>
      </c>
      <c r="J13" s="15"/>
      <c r="K13" s="31" t="s">
        <v>167</v>
      </c>
      <c r="L13" s="31" t="s">
        <v>167</v>
      </c>
      <c r="M13" s="15"/>
      <c r="N13" s="17">
        <v>2</v>
      </c>
      <c r="O13" s="35">
        <v>0.01</v>
      </c>
      <c r="P13" s="15"/>
    </row>
    <row r="14" spans="1:16" ht="13.5" customHeight="1">
      <c r="C14" s="15" t="s">
        <v>64</v>
      </c>
      <c r="D14" s="15"/>
      <c r="E14" s="17">
        <v>50</v>
      </c>
      <c r="F14" s="35">
        <v>0.17</v>
      </c>
      <c r="G14" s="15"/>
      <c r="H14" s="17">
        <v>46</v>
      </c>
      <c r="I14" s="35">
        <v>0.15</v>
      </c>
      <c r="J14" s="15"/>
      <c r="K14" s="17">
        <v>101</v>
      </c>
      <c r="L14" s="35">
        <v>0.34</v>
      </c>
      <c r="M14" s="15"/>
      <c r="N14" s="17">
        <v>90</v>
      </c>
      <c r="O14" s="35">
        <v>0.28999999999999998</v>
      </c>
      <c r="P14" s="15"/>
    </row>
    <row r="15" spans="1:16" ht="13.5" customHeight="1">
      <c r="C15" s="15" t="s">
        <v>65</v>
      </c>
      <c r="D15" s="15"/>
      <c r="E15" s="17">
        <v>9</v>
      </c>
      <c r="F15" s="67">
        <v>0.03</v>
      </c>
      <c r="G15" s="15"/>
      <c r="H15" s="31">
        <v>9</v>
      </c>
      <c r="I15" s="67">
        <v>0.03</v>
      </c>
      <c r="J15" s="15"/>
      <c r="K15" s="17">
        <v>13</v>
      </c>
      <c r="L15" s="35">
        <v>0.04</v>
      </c>
      <c r="M15" s="15"/>
      <c r="N15" s="17">
        <v>20</v>
      </c>
      <c r="O15" s="35">
        <v>0.06</v>
      </c>
      <c r="P15" s="15"/>
    </row>
    <row r="16" spans="1:16" ht="13.5" customHeight="1">
      <c r="C16" s="15" t="s">
        <v>66</v>
      </c>
      <c r="D16" s="15"/>
      <c r="E16" s="17">
        <v>8</v>
      </c>
      <c r="F16" s="35">
        <v>0.03</v>
      </c>
      <c r="G16" s="15"/>
      <c r="H16" s="17">
        <v>13</v>
      </c>
      <c r="I16" s="35">
        <v>0.04</v>
      </c>
      <c r="J16" s="15"/>
      <c r="K16" s="17">
        <v>15</v>
      </c>
      <c r="L16" s="35">
        <v>0.05</v>
      </c>
      <c r="M16" s="15"/>
      <c r="N16" s="17">
        <v>22</v>
      </c>
      <c r="O16" s="35">
        <v>7.0000000000000007E-2</v>
      </c>
      <c r="P16" s="15"/>
    </row>
    <row r="17" spans="1:16" ht="13.5" customHeight="1">
      <c r="C17" s="1" t="s">
        <v>172</v>
      </c>
      <c r="D17" s="15"/>
      <c r="E17" s="17">
        <v>-28</v>
      </c>
      <c r="F17" s="35">
        <v>-0.09</v>
      </c>
      <c r="G17" s="15"/>
      <c r="H17" s="31" t="s">
        <v>167</v>
      </c>
      <c r="I17" s="67" t="s">
        <v>167</v>
      </c>
      <c r="J17" s="15"/>
      <c r="K17" s="17">
        <v>-25</v>
      </c>
      <c r="L17" s="35">
        <v>-0.08</v>
      </c>
      <c r="M17" s="15"/>
      <c r="N17" s="31" t="s">
        <v>167</v>
      </c>
      <c r="O17" s="67" t="s">
        <v>167</v>
      </c>
      <c r="P17" s="15"/>
    </row>
    <row r="18" spans="1:16" ht="13.5" customHeight="1">
      <c r="C18" s="15" t="s">
        <v>153</v>
      </c>
      <c r="D18" s="15"/>
      <c r="E18" s="31" t="s">
        <v>167</v>
      </c>
      <c r="F18" s="31" t="s">
        <v>167</v>
      </c>
      <c r="G18" s="15"/>
      <c r="H18" s="31">
        <v>12</v>
      </c>
      <c r="I18" s="67">
        <v>0.04</v>
      </c>
      <c r="J18" s="15"/>
      <c r="K18" s="31" t="s">
        <v>167</v>
      </c>
      <c r="L18" s="31" t="s">
        <v>167</v>
      </c>
      <c r="M18" s="15"/>
      <c r="N18" s="31">
        <v>17</v>
      </c>
      <c r="O18" s="67">
        <v>0.06</v>
      </c>
      <c r="P18" s="15"/>
    </row>
    <row r="19" spans="1:16" ht="13.5" customHeight="1">
      <c r="C19" s="15" t="s">
        <v>164</v>
      </c>
      <c r="D19" s="15"/>
      <c r="E19" s="31">
        <v>7</v>
      </c>
      <c r="F19" s="35">
        <v>0.02</v>
      </c>
      <c r="G19" s="15"/>
      <c r="H19" s="31">
        <v>3</v>
      </c>
      <c r="I19" s="67">
        <v>0.01</v>
      </c>
      <c r="J19" s="15"/>
      <c r="K19" s="31">
        <v>7</v>
      </c>
      <c r="L19" s="35">
        <v>0.02</v>
      </c>
      <c r="M19" s="15"/>
      <c r="N19" s="31">
        <v>4</v>
      </c>
      <c r="O19" s="67">
        <v>0.01</v>
      </c>
      <c r="P19" s="15"/>
    </row>
    <row r="20" spans="1:16" ht="13.5" customHeight="1">
      <c r="C20" s="1" t="s">
        <v>180</v>
      </c>
      <c r="D20" s="15"/>
      <c r="E20" s="17">
        <v>16</v>
      </c>
      <c r="F20" s="35">
        <v>0.05</v>
      </c>
      <c r="G20" s="15"/>
      <c r="H20" s="31">
        <v>-11</v>
      </c>
      <c r="I20" s="67">
        <v>-0.04</v>
      </c>
      <c r="J20" s="15"/>
      <c r="K20" s="17">
        <v>61</v>
      </c>
      <c r="L20" s="35">
        <v>0.2</v>
      </c>
      <c r="M20" s="15"/>
      <c r="N20" s="31">
        <v>-11</v>
      </c>
      <c r="O20" s="67">
        <v>-0.04</v>
      </c>
      <c r="P20" s="15"/>
    </row>
    <row r="21" spans="1:16" ht="13.5" customHeight="1">
      <c r="C21" s="15" t="s">
        <v>67</v>
      </c>
      <c r="D21" s="15"/>
      <c r="E21" s="31" t="s">
        <v>167</v>
      </c>
      <c r="F21" s="31" t="s">
        <v>167</v>
      </c>
      <c r="G21" s="15"/>
      <c r="H21" s="31">
        <v>3</v>
      </c>
      <c r="I21" s="67">
        <v>0.01</v>
      </c>
      <c r="J21" s="15"/>
      <c r="K21" s="31" t="s">
        <v>167</v>
      </c>
      <c r="L21" s="31" t="s">
        <v>167</v>
      </c>
      <c r="M21" s="15"/>
      <c r="N21" s="17">
        <v>6</v>
      </c>
      <c r="O21" s="67">
        <v>0.02</v>
      </c>
      <c r="P21" s="15"/>
    </row>
    <row r="22" spans="1:16" ht="13.5" customHeight="1">
      <c r="C22" s="15" t="s">
        <v>68</v>
      </c>
      <c r="D22" s="15"/>
      <c r="E22" s="17">
        <v>4</v>
      </c>
      <c r="F22" s="35">
        <v>0.01</v>
      </c>
      <c r="G22" s="15"/>
      <c r="H22" s="17">
        <v>6</v>
      </c>
      <c r="I22" s="35">
        <v>0.02</v>
      </c>
      <c r="J22" s="15"/>
      <c r="K22" s="17">
        <v>-21</v>
      </c>
      <c r="L22" s="35">
        <v>-7.0000000000000007E-2</v>
      </c>
      <c r="M22" s="15"/>
      <c r="N22" s="17">
        <v>-27</v>
      </c>
      <c r="O22" s="35">
        <v>-0.09</v>
      </c>
    </row>
    <row r="23" spans="1:16" ht="13.5" customHeight="1" thickBot="1">
      <c r="A23" s="1" t="s">
        <v>112</v>
      </c>
      <c r="C23" s="15"/>
      <c r="D23" s="15"/>
      <c r="E23" s="11">
        <f>SUM(E11:E22)</f>
        <v>340</v>
      </c>
      <c r="F23" s="88">
        <f>SUM(F11:F22)</f>
        <v>1.1300000000000001</v>
      </c>
      <c r="G23" s="15"/>
      <c r="H23" s="11">
        <f>SUM(H11:H22)</f>
        <v>299</v>
      </c>
      <c r="I23" s="88">
        <f>SUM(I11:I22)</f>
        <v>0.97000000000000008</v>
      </c>
      <c r="J23" s="15"/>
      <c r="K23" s="18">
        <f>SUM(K11:K22)</f>
        <v>708</v>
      </c>
      <c r="L23" s="36">
        <f>SUM(L11:L22)</f>
        <v>2.3400000000000003</v>
      </c>
      <c r="M23" s="50"/>
      <c r="N23" s="18">
        <f>SUM(N11:N22)</f>
        <v>627</v>
      </c>
      <c r="O23" s="36">
        <f>SUM(O11:O22)</f>
        <v>2.0299999999999998</v>
      </c>
      <c r="P23" s="50"/>
    </row>
    <row r="24" spans="1:16" ht="13.5" customHeight="1" thickTop="1">
      <c r="C24" s="15"/>
      <c r="D24" s="15"/>
      <c r="E24" s="15"/>
      <c r="F24" s="15"/>
      <c r="G24" s="15"/>
      <c r="H24" s="15"/>
      <c r="I24" s="15"/>
      <c r="J24" s="15"/>
      <c r="K24" s="15"/>
      <c r="L24" s="15"/>
      <c r="M24" s="15"/>
      <c r="N24" s="15"/>
      <c r="O24" s="15"/>
    </row>
    <row r="25" spans="1:16" ht="13.5" customHeight="1">
      <c r="C25" s="15"/>
      <c r="D25" s="15"/>
      <c r="E25" s="15"/>
      <c r="F25" s="15"/>
      <c r="G25" s="15"/>
      <c r="H25" s="15"/>
      <c r="I25" s="15"/>
      <c r="J25" s="15"/>
      <c r="K25" s="15"/>
      <c r="L25" s="15"/>
      <c r="M25" s="15"/>
      <c r="N25" s="15"/>
      <c r="O25" s="15"/>
    </row>
    <row r="26" spans="1:16" ht="60" customHeight="1">
      <c r="A26" s="111" t="s">
        <v>192</v>
      </c>
      <c r="B26" s="111"/>
      <c r="C26" s="111"/>
      <c r="D26" s="111"/>
      <c r="E26" s="111"/>
      <c r="F26" s="111"/>
      <c r="G26" s="111"/>
      <c r="H26" s="111"/>
      <c r="I26" s="111"/>
      <c r="J26" s="111"/>
      <c r="K26" s="111"/>
      <c r="L26" s="111"/>
      <c r="M26" s="111"/>
      <c r="N26" s="111"/>
      <c r="O26" s="111"/>
    </row>
    <row r="27" spans="1:16" ht="9" customHeight="1">
      <c r="A27" s="112"/>
      <c r="B27" s="113"/>
      <c r="C27" s="113"/>
      <c r="D27" s="113"/>
      <c r="E27" s="113"/>
      <c r="F27" s="113"/>
      <c r="G27" s="113"/>
      <c r="H27" s="113"/>
      <c r="I27" s="113"/>
      <c r="J27" s="113"/>
      <c r="K27" s="61"/>
      <c r="L27" s="61"/>
      <c r="M27" s="61"/>
      <c r="N27" s="61"/>
      <c r="O27" s="61"/>
    </row>
    <row r="28" spans="1:16" ht="60" customHeight="1">
      <c r="A28" s="111" t="s">
        <v>193</v>
      </c>
      <c r="B28" s="111"/>
      <c r="C28" s="111"/>
      <c r="D28" s="111"/>
      <c r="E28" s="111"/>
      <c r="F28" s="111"/>
      <c r="G28" s="111"/>
      <c r="H28" s="111"/>
      <c r="I28" s="111"/>
      <c r="J28" s="111"/>
      <c r="K28" s="111"/>
      <c r="L28" s="111"/>
      <c r="M28" s="111"/>
      <c r="N28" s="111"/>
      <c r="O28" s="111"/>
    </row>
    <row r="29" spans="1:16" ht="21.75" customHeight="1">
      <c r="A29" s="82"/>
      <c r="B29" s="111" t="s">
        <v>140</v>
      </c>
      <c r="C29" s="111"/>
      <c r="D29" s="111"/>
      <c r="E29" s="111"/>
      <c r="F29" s="111"/>
      <c r="G29" s="111"/>
      <c r="H29" s="111"/>
      <c r="I29" s="111"/>
      <c r="J29" s="111"/>
      <c r="K29" s="111"/>
      <c r="L29" s="111"/>
      <c r="M29" s="111"/>
      <c r="N29" s="111"/>
      <c r="O29" s="111"/>
    </row>
    <row r="30" spans="1:16" ht="60" customHeight="1">
      <c r="A30" s="58"/>
      <c r="B30" s="111" t="s">
        <v>165</v>
      </c>
      <c r="C30" s="111"/>
      <c r="D30" s="111"/>
      <c r="E30" s="111"/>
      <c r="F30" s="111"/>
      <c r="G30" s="111"/>
      <c r="H30" s="111"/>
      <c r="I30" s="111"/>
      <c r="J30" s="111"/>
      <c r="K30" s="111"/>
      <c r="L30" s="111"/>
      <c r="M30" s="111"/>
      <c r="N30" s="111"/>
      <c r="O30" s="111"/>
    </row>
    <row r="31" spans="1:16" ht="46.5" customHeight="1">
      <c r="A31" s="58"/>
      <c r="B31" s="111" t="s">
        <v>137</v>
      </c>
      <c r="C31" s="111"/>
      <c r="D31" s="111"/>
      <c r="E31" s="111"/>
      <c r="F31" s="111"/>
      <c r="G31" s="111"/>
      <c r="H31" s="111"/>
      <c r="I31" s="111"/>
      <c r="J31" s="111"/>
      <c r="K31" s="111"/>
      <c r="L31" s="111"/>
      <c r="M31" s="111"/>
      <c r="N31" s="111"/>
      <c r="O31" s="111"/>
    </row>
    <row r="32" spans="1:16" ht="31.5" hidden="1" customHeight="1">
      <c r="A32" s="58"/>
      <c r="B32" s="103" t="s">
        <v>147</v>
      </c>
      <c r="C32" s="103"/>
      <c r="D32" s="103"/>
      <c r="E32" s="103"/>
      <c r="F32" s="103"/>
      <c r="G32" s="103"/>
      <c r="H32" s="103"/>
      <c r="I32" s="103"/>
      <c r="J32" s="103"/>
      <c r="K32" s="103"/>
      <c r="L32" s="103"/>
      <c r="M32" s="103"/>
      <c r="N32" s="103"/>
      <c r="O32" s="103"/>
    </row>
    <row r="33" spans="1:32" ht="21.75" customHeight="1">
      <c r="A33" s="58"/>
      <c r="B33" s="111" t="s">
        <v>186</v>
      </c>
      <c r="C33" s="111"/>
      <c r="D33" s="111"/>
      <c r="E33" s="111"/>
      <c r="F33" s="111"/>
      <c r="G33" s="111"/>
      <c r="H33" s="111"/>
      <c r="I33" s="111"/>
      <c r="J33" s="111"/>
      <c r="K33" s="111"/>
      <c r="L33" s="111"/>
      <c r="M33" s="111"/>
      <c r="N33" s="111"/>
      <c r="O33" s="111"/>
    </row>
    <row r="34" spans="1:32" ht="35.25" customHeight="1">
      <c r="A34" s="58"/>
      <c r="B34" s="109" t="s">
        <v>187</v>
      </c>
      <c r="C34" s="109"/>
      <c r="D34" s="109"/>
      <c r="E34" s="109"/>
      <c r="F34" s="109"/>
      <c r="G34" s="109"/>
      <c r="H34" s="109"/>
      <c r="I34" s="109"/>
      <c r="J34" s="109"/>
      <c r="K34" s="109"/>
      <c r="L34" s="109"/>
      <c r="M34" s="109"/>
      <c r="N34" s="109"/>
      <c r="O34" s="109"/>
    </row>
    <row r="35" spans="1:32" ht="22.5" customHeight="1">
      <c r="A35" s="58"/>
      <c r="B35" s="104" t="s">
        <v>146</v>
      </c>
      <c r="C35" s="104"/>
      <c r="D35" s="104"/>
      <c r="E35" s="104"/>
      <c r="F35" s="104"/>
      <c r="G35" s="104"/>
      <c r="H35" s="104"/>
      <c r="I35" s="104"/>
      <c r="J35" s="104"/>
      <c r="K35" s="104"/>
      <c r="L35" s="104"/>
      <c r="M35" s="104"/>
      <c r="N35" s="104"/>
      <c r="O35" s="104"/>
    </row>
    <row r="36" spans="1:32" ht="32.25" hidden="1" customHeight="1">
      <c r="A36" s="58"/>
      <c r="B36" s="103" t="s">
        <v>147</v>
      </c>
      <c r="C36" s="103"/>
      <c r="D36" s="103"/>
      <c r="E36" s="103"/>
      <c r="F36" s="103"/>
      <c r="G36" s="103"/>
      <c r="H36" s="103"/>
      <c r="I36" s="103"/>
      <c r="J36" s="103"/>
      <c r="K36" s="103"/>
      <c r="L36" s="103"/>
      <c r="M36" s="103"/>
      <c r="N36" s="103"/>
      <c r="O36" s="103"/>
      <c r="P36" s="104"/>
      <c r="Q36" s="104"/>
      <c r="R36" s="104"/>
      <c r="S36" s="104"/>
      <c r="T36" s="104"/>
      <c r="U36" s="104"/>
      <c r="V36" s="104"/>
      <c r="W36" s="104"/>
      <c r="X36" s="104"/>
      <c r="Y36" s="104"/>
      <c r="Z36" s="104"/>
      <c r="AA36" s="104"/>
      <c r="AB36" s="104"/>
      <c r="AC36" s="104"/>
      <c r="AD36" s="104"/>
      <c r="AE36" s="104"/>
      <c r="AF36" s="104"/>
    </row>
    <row r="37" spans="1:32" ht="31.5" hidden="1" customHeight="1">
      <c r="A37" s="57"/>
      <c r="B37" s="103" t="s">
        <v>111</v>
      </c>
      <c r="C37" s="103"/>
      <c r="D37" s="103"/>
      <c r="E37" s="103"/>
      <c r="F37" s="103"/>
      <c r="G37" s="103"/>
      <c r="H37" s="103"/>
      <c r="I37" s="103"/>
      <c r="J37" s="103"/>
      <c r="K37" s="103"/>
      <c r="L37" s="103"/>
      <c r="M37" s="103"/>
      <c r="N37" s="103"/>
      <c r="O37" s="103"/>
    </row>
    <row r="38" spans="1:32" ht="31.5" hidden="1" customHeight="1">
      <c r="A38" s="57"/>
      <c r="B38" s="103" t="s">
        <v>141</v>
      </c>
      <c r="C38" s="103"/>
      <c r="D38" s="103"/>
      <c r="E38" s="103"/>
      <c r="F38" s="103"/>
      <c r="G38" s="103"/>
      <c r="H38" s="103"/>
      <c r="I38" s="103"/>
      <c r="J38" s="103"/>
      <c r="K38" s="103"/>
      <c r="L38" s="103"/>
      <c r="M38" s="103"/>
      <c r="N38" s="103"/>
      <c r="O38" s="103"/>
      <c r="P38" s="56"/>
      <c r="Q38" s="56"/>
      <c r="R38" s="56"/>
    </row>
    <row r="39" spans="1:32" ht="31.5" hidden="1" customHeight="1">
      <c r="A39" s="57"/>
      <c r="B39" s="103" t="s">
        <v>145</v>
      </c>
      <c r="C39" s="103"/>
      <c r="D39" s="103"/>
      <c r="E39" s="103"/>
      <c r="F39" s="103"/>
      <c r="G39" s="103"/>
      <c r="H39" s="103"/>
      <c r="I39" s="103"/>
      <c r="J39" s="103"/>
      <c r="K39" s="103"/>
      <c r="L39" s="103"/>
      <c r="M39" s="103"/>
      <c r="N39" s="103"/>
      <c r="O39" s="103"/>
      <c r="P39" s="56"/>
      <c r="Q39" s="56"/>
      <c r="R39" s="56"/>
    </row>
    <row r="40" spans="1:32" ht="33" customHeight="1">
      <c r="A40" s="57"/>
      <c r="B40" s="108" t="s">
        <v>189</v>
      </c>
      <c r="C40" s="108"/>
      <c r="D40" s="108"/>
      <c r="E40" s="108"/>
      <c r="F40" s="108"/>
      <c r="G40" s="108"/>
      <c r="H40" s="108"/>
      <c r="I40" s="108"/>
      <c r="J40" s="108"/>
      <c r="K40" s="108"/>
      <c r="L40" s="108"/>
      <c r="M40" s="108"/>
      <c r="N40" s="108"/>
      <c r="O40" s="108"/>
      <c r="P40" s="56"/>
      <c r="Q40" s="56"/>
      <c r="R40" s="56"/>
    </row>
    <row r="41" spans="1:32" ht="33" customHeight="1">
      <c r="A41" s="19"/>
      <c r="B41" s="106" t="s">
        <v>177</v>
      </c>
      <c r="C41" s="106"/>
      <c r="D41" s="106"/>
      <c r="E41" s="106"/>
      <c r="F41" s="106"/>
      <c r="G41" s="106"/>
      <c r="H41" s="106"/>
      <c r="I41" s="106"/>
      <c r="J41" s="106"/>
      <c r="K41" s="106"/>
      <c r="L41" s="106"/>
      <c r="M41" s="106"/>
      <c r="N41" s="106"/>
      <c r="O41" s="106"/>
      <c r="P41" s="103"/>
      <c r="Q41" s="103"/>
      <c r="R41" s="103"/>
      <c r="S41" s="103"/>
      <c r="T41" s="103"/>
      <c r="U41" s="103"/>
      <c r="V41" s="103"/>
      <c r="W41" s="103"/>
      <c r="X41" s="103"/>
      <c r="Y41" s="103"/>
      <c r="Z41" s="103"/>
      <c r="AA41" s="103"/>
      <c r="AB41" s="103"/>
      <c r="AC41" s="103"/>
      <c r="AD41" s="103"/>
      <c r="AE41" s="103"/>
      <c r="AF41" s="103"/>
    </row>
    <row r="42" spans="1:32" ht="31.5" hidden="1" customHeight="1">
      <c r="A42" s="57"/>
      <c r="B42" s="107" t="s">
        <v>128</v>
      </c>
      <c r="C42" s="107"/>
      <c r="D42" s="107"/>
      <c r="E42" s="107"/>
      <c r="F42" s="107"/>
      <c r="G42" s="107"/>
      <c r="H42" s="107"/>
      <c r="I42" s="107"/>
      <c r="J42" s="107"/>
      <c r="K42" s="107"/>
      <c r="L42" s="107"/>
      <c r="M42" s="107"/>
      <c r="N42" s="107"/>
      <c r="O42" s="107"/>
    </row>
    <row r="43" spans="1:32" ht="9" customHeight="1"/>
    <row r="44" spans="1:32" ht="66" customHeight="1">
      <c r="A44" s="105" t="s">
        <v>70</v>
      </c>
      <c r="B44" s="105"/>
      <c r="C44" s="105"/>
      <c r="D44" s="105"/>
      <c r="E44" s="105"/>
      <c r="F44" s="105"/>
      <c r="G44" s="105"/>
      <c r="H44" s="105"/>
      <c r="I44" s="105"/>
      <c r="J44" s="105"/>
      <c r="K44" s="105"/>
      <c r="L44" s="105"/>
      <c r="M44" s="105"/>
      <c r="N44" s="105"/>
      <c r="O44" s="105"/>
    </row>
    <row r="45" spans="1:32" ht="9.75" customHeight="1"/>
    <row r="46" spans="1:32" ht="78" customHeight="1">
      <c r="A46" s="105" t="s">
        <v>96</v>
      </c>
      <c r="B46" s="105"/>
      <c r="C46" s="105"/>
      <c r="D46" s="105"/>
      <c r="E46" s="105"/>
      <c r="F46" s="105"/>
      <c r="G46" s="105"/>
      <c r="H46" s="105"/>
      <c r="I46" s="105"/>
      <c r="J46" s="105"/>
      <c r="K46" s="105"/>
      <c r="L46" s="105"/>
      <c r="M46" s="105"/>
      <c r="N46" s="105"/>
      <c r="O46" s="105"/>
    </row>
    <row r="47" spans="1:32" ht="9.75" customHeight="1"/>
    <row r="48" spans="1:32" ht="45" customHeight="1">
      <c r="A48" s="105" t="s">
        <v>71</v>
      </c>
      <c r="B48" s="105"/>
      <c r="C48" s="105"/>
      <c r="D48" s="105"/>
      <c r="E48" s="105"/>
      <c r="F48" s="105"/>
      <c r="G48" s="105"/>
      <c r="H48" s="105"/>
      <c r="I48" s="105"/>
      <c r="J48" s="105"/>
      <c r="K48" s="105"/>
      <c r="L48" s="105"/>
      <c r="M48" s="105"/>
      <c r="N48" s="105"/>
      <c r="O48" s="105"/>
    </row>
    <row r="49" spans="1:15" ht="9" customHeight="1"/>
    <row r="50" spans="1:15" ht="13.5" customHeight="1">
      <c r="A50" s="1" t="s">
        <v>69</v>
      </c>
    </row>
    <row r="51" spans="1:15" ht="13.5" customHeight="1">
      <c r="A51" s="95"/>
      <c r="B51" s="95"/>
      <c r="C51" s="95"/>
      <c r="D51" s="95"/>
      <c r="E51" s="95"/>
      <c r="F51" s="95"/>
      <c r="G51" s="95"/>
      <c r="H51" s="95"/>
      <c r="I51" s="95"/>
      <c r="J51" s="95"/>
      <c r="K51" s="95"/>
      <c r="L51" s="95"/>
      <c r="M51" s="95"/>
      <c r="N51" s="95"/>
      <c r="O51" s="95"/>
    </row>
    <row r="53" spans="1:15" ht="13.5" customHeight="1">
      <c r="A53" s="95" t="s">
        <v>49</v>
      </c>
      <c r="B53" s="95"/>
      <c r="C53" s="95"/>
      <c r="D53" s="95"/>
      <c r="E53" s="95"/>
      <c r="F53" s="95"/>
      <c r="G53" s="95"/>
      <c r="H53" s="95"/>
      <c r="I53" s="95"/>
      <c r="J53" s="95"/>
      <c r="K53" s="95"/>
      <c r="L53" s="95"/>
      <c r="M53" s="95"/>
      <c r="N53" s="95"/>
      <c r="O53" s="95"/>
    </row>
  </sheetData>
  <sheetProtection algorithmName="SHA-512" hashValue="43QGuPxePMjn5sf0HXXMe3bIjsE1Mq0XD1/1fYDTQF+0W6y7JQmUl35CirTQUwQ+e+PxJBWXir3OBKX/+/0u9Q==" saltValue="GRnwcLeTT/7O5XYCLK9JMw==" spinCount="100000" sheet="1" objects="1" scenarios="1"/>
  <mergeCells count="37">
    <mergeCell ref="K7:O7"/>
    <mergeCell ref="E7:I7"/>
    <mergeCell ref="A1:P1"/>
    <mergeCell ref="A2:P2"/>
    <mergeCell ref="A3:P3"/>
    <mergeCell ref="A4:P4"/>
    <mergeCell ref="A5:P5"/>
    <mergeCell ref="B35:O35"/>
    <mergeCell ref="B34:O34"/>
    <mergeCell ref="K8:O8"/>
    <mergeCell ref="N10:O10"/>
    <mergeCell ref="A26:O26"/>
    <mergeCell ref="E8:I8"/>
    <mergeCell ref="H10:I10"/>
    <mergeCell ref="B33:O33"/>
    <mergeCell ref="B30:O30"/>
    <mergeCell ref="B32:O32"/>
    <mergeCell ref="A27:J27"/>
    <mergeCell ref="A28:O28"/>
    <mergeCell ref="B31:O31"/>
    <mergeCell ref="B29:O29"/>
    <mergeCell ref="B36:O36"/>
    <mergeCell ref="P36:AC36"/>
    <mergeCell ref="AD36:AF36"/>
    <mergeCell ref="A53:O53"/>
    <mergeCell ref="A51:O51"/>
    <mergeCell ref="P41:AC41"/>
    <mergeCell ref="AD41:AF41"/>
    <mergeCell ref="A48:O48"/>
    <mergeCell ref="A46:O46"/>
    <mergeCell ref="B41:O41"/>
    <mergeCell ref="B38:O38"/>
    <mergeCell ref="B37:O37"/>
    <mergeCell ref="A44:O44"/>
    <mergeCell ref="B42:O42"/>
    <mergeCell ref="B39:O39"/>
    <mergeCell ref="B40:O40"/>
  </mergeCells>
  <printOptions horizontalCentered="1"/>
  <pageMargins left="0.7" right="0.7" top="0.5" bottom="0.5" header="0.3" footer="0.3"/>
  <pageSetup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85546875" style="1" customWidth="1"/>
    <col min="7" max="7" width="15.85546875" style="1" customWidth="1"/>
    <col min="8" max="8" width="11.85546875" style="1" customWidth="1"/>
    <col min="9" max="16384" width="9.140625" style="1"/>
  </cols>
  <sheetData>
    <row r="1" spans="1:9" s="9" customFormat="1" ht="15.75" customHeight="1">
      <c r="A1" s="94" t="s">
        <v>0</v>
      </c>
      <c r="B1" s="94"/>
      <c r="C1" s="94"/>
      <c r="D1" s="94"/>
      <c r="E1" s="94"/>
      <c r="F1" s="94"/>
      <c r="G1" s="94"/>
      <c r="H1" s="94"/>
      <c r="I1" s="94"/>
    </row>
    <row r="2" spans="1:9" s="9" customFormat="1" ht="15.75" customHeight="1">
      <c r="A2" s="94" t="s">
        <v>76</v>
      </c>
      <c r="B2" s="94"/>
      <c r="C2" s="94"/>
      <c r="D2" s="94"/>
      <c r="E2" s="94"/>
      <c r="F2" s="48"/>
      <c r="G2" s="48"/>
    </row>
    <row r="3" spans="1:9" s="9" customFormat="1" ht="15.75" customHeight="1">
      <c r="A3" s="94" t="s">
        <v>77</v>
      </c>
      <c r="B3" s="94"/>
      <c r="C3" s="94"/>
      <c r="D3" s="94"/>
      <c r="E3" s="94"/>
      <c r="F3" s="48"/>
      <c r="G3" s="48"/>
    </row>
    <row r="4" spans="1:9" s="9" customFormat="1" ht="15.75" customHeight="1">
      <c r="A4" s="94" t="s">
        <v>3</v>
      </c>
      <c r="B4" s="94"/>
      <c r="C4" s="94"/>
      <c r="D4" s="94"/>
      <c r="E4" s="94"/>
      <c r="F4" s="48"/>
      <c r="G4" s="48"/>
    </row>
    <row r="5" spans="1:9" s="9" customFormat="1" ht="15.75" customHeight="1">
      <c r="A5" s="94" t="s">
        <v>4</v>
      </c>
      <c r="B5" s="94"/>
      <c r="C5" s="94"/>
      <c r="D5" s="94"/>
      <c r="E5" s="94"/>
      <c r="F5" s="48"/>
      <c r="G5" s="48"/>
    </row>
    <row r="8" spans="1:9">
      <c r="A8" s="114" t="s">
        <v>136</v>
      </c>
      <c r="B8" s="114"/>
      <c r="C8" s="114"/>
      <c r="D8" s="114"/>
      <c r="E8" s="114"/>
    </row>
    <row r="10" spans="1:9">
      <c r="A10" s="8" t="s">
        <v>85</v>
      </c>
    </row>
    <row r="11" spans="1:9" ht="13.5" thickBot="1">
      <c r="C11" s="6" t="s">
        <v>183</v>
      </c>
      <c r="E11" s="89" t="s">
        <v>184</v>
      </c>
      <c r="F11" s="7"/>
    </row>
    <row r="12" spans="1:9">
      <c r="A12" s="2" t="s">
        <v>73</v>
      </c>
      <c r="C12" s="3">
        <v>896</v>
      </c>
      <c r="E12" s="3">
        <v>881</v>
      </c>
    </row>
    <row r="13" spans="1:9">
      <c r="A13" s="2" t="s">
        <v>74</v>
      </c>
      <c r="C13" s="22">
        <v>0.59</v>
      </c>
      <c r="E13" s="22">
        <v>0.59899999999999998</v>
      </c>
    </row>
    <row r="14" spans="1:9">
      <c r="A14" s="2" t="s">
        <v>75</v>
      </c>
      <c r="C14" s="3">
        <v>228</v>
      </c>
      <c r="E14" s="3">
        <v>226</v>
      </c>
    </row>
    <row r="15" spans="1:9">
      <c r="A15" s="2" t="s">
        <v>94</v>
      </c>
      <c r="C15" s="22">
        <v>0.255</v>
      </c>
      <c r="E15" s="22">
        <v>0.25700000000000001</v>
      </c>
    </row>
    <row r="18" spans="1:6">
      <c r="A18" s="8" t="s">
        <v>86</v>
      </c>
    </row>
    <row r="19" spans="1:6" ht="13.5" thickBot="1">
      <c r="C19" s="72" t="str">
        <f>C11</f>
        <v>Q2'22</v>
      </c>
      <c r="E19" s="89" t="str">
        <f>E11</f>
        <v>Q2'21</v>
      </c>
      <c r="F19" s="20"/>
    </row>
    <row r="20" spans="1:6">
      <c r="A20" s="2" t="s">
        <v>73</v>
      </c>
      <c r="C20" s="3">
        <v>358</v>
      </c>
      <c r="E20" s="3">
        <v>315</v>
      </c>
    </row>
    <row r="21" spans="1:6">
      <c r="A21" s="2" t="s">
        <v>74</v>
      </c>
      <c r="C21" s="22">
        <v>0.56000000000000005</v>
      </c>
      <c r="E21" s="22">
        <v>0.53400000000000003</v>
      </c>
    </row>
    <row r="22" spans="1:6">
      <c r="A22" s="2" t="s">
        <v>75</v>
      </c>
      <c r="C22" s="3">
        <v>91</v>
      </c>
      <c r="E22" s="3">
        <v>69</v>
      </c>
    </row>
    <row r="23" spans="1:6">
      <c r="A23" s="2" t="s">
        <v>94</v>
      </c>
      <c r="C23" s="22">
        <v>0.255</v>
      </c>
      <c r="E23" s="22">
        <v>0.219</v>
      </c>
    </row>
    <row r="26" spans="1:6">
      <c r="A26" s="8" t="s">
        <v>97</v>
      </c>
    </row>
    <row r="27" spans="1:6" ht="13.5" thickBot="1">
      <c r="C27" s="72" t="str">
        <f>C11</f>
        <v>Q2'22</v>
      </c>
      <c r="E27" s="89" t="str">
        <f>E11</f>
        <v>Q2'21</v>
      </c>
      <c r="F27" s="20"/>
    </row>
    <row r="28" spans="1:6">
      <c r="A28" s="2" t="s">
        <v>73</v>
      </c>
      <c r="C28" s="3">
        <v>353</v>
      </c>
      <c r="E28" s="3">
        <v>329</v>
      </c>
    </row>
    <row r="29" spans="1:6">
      <c r="A29" s="2" t="s">
        <v>74</v>
      </c>
      <c r="C29" s="22">
        <v>0.47099999999999997</v>
      </c>
      <c r="E29" s="22">
        <v>0.45300000000000001</v>
      </c>
    </row>
    <row r="30" spans="1:6">
      <c r="A30" s="2" t="s">
        <v>75</v>
      </c>
      <c r="C30" s="3">
        <v>87</v>
      </c>
      <c r="E30" s="3">
        <v>69</v>
      </c>
    </row>
    <row r="31" spans="1:6">
      <c r="A31" s="2" t="s">
        <v>94</v>
      </c>
      <c r="C31" s="22">
        <v>0.246</v>
      </c>
      <c r="E31" s="22">
        <v>0.21</v>
      </c>
    </row>
    <row r="34" spans="1:6" hidden="1">
      <c r="A34" s="114" t="s">
        <v>90</v>
      </c>
      <c r="B34" s="114"/>
      <c r="C34" s="114"/>
      <c r="D34" s="114"/>
      <c r="E34" s="114"/>
    </row>
    <row r="35" spans="1:6" hidden="1"/>
    <row r="36" spans="1:6" hidden="1">
      <c r="A36" s="8" t="s">
        <v>85</v>
      </c>
    </row>
    <row r="37" spans="1:6" ht="13.5" hidden="1" thickBot="1">
      <c r="C37" s="77" t="s">
        <v>168</v>
      </c>
      <c r="E37" s="77" t="s">
        <v>139</v>
      </c>
      <c r="F37" s="76"/>
    </row>
    <row r="38" spans="1:6" hidden="1">
      <c r="A38" s="2" t="s">
        <v>73</v>
      </c>
      <c r="C38" s="3">
        <v>2823</v>
      </c>
      <c r="E38" s="3">
        <v>2392</v>
      </c>
    </row>
    <row r="39" spans="1:6" hidden="1">
      <c r="A39" s="2" t="s">
        <v>74</v>
      </c>
      <c r="C39" s="22">
        <v>0.59799999999999998</v>
      </c>
      <c r="E39" s="22">
        <v>0.59199999999999997</v>
      </c>
    </row>
    <row r="40" spans="1:6" hidden="1">
      <c r="A40" s="2" t="s">
        <v>75</v>
      </c>
      <c r="C40" s="3">
        <v>722</v>
      </c>
      <c r="E40" s="3">
        <v>548</v>
      </c>
    </row>
    <row r="41" spans="1:6" hidden="1">
      <c r="A41" s="2" t="s">
        <v>94</v>
      </c>
      <c r="C41" s="22">
        <v>0.25600000000000001</v>
      </c>
      <c r="E41" s="22">
        <v>0.22900000000000001</v>
      </c>
    </row>
    <row r="42" spans="1:6" hidden="1"/>
    <row r="43" spans="1:6" hidden="1"/>
    <row r="44" spans="1:6" hidden="1">
      <c r="A44" s="8" t="s">
        <v>86</v>
      </c>
    </row>
    <row r="45" spans="1:6" ht="13.5" hidden="1" thickBot="1">
      <c r="C45" s="77" t="str">
        <f>C37</f>
        <v>FY21</v>
      </c>
      <c r="E45" s="81" t="str">
        <f>E37</f>
        <v>FY20</v>
      </c>
      <c r="F45" s="76"/>
    </row>
    <row r="46" spans="1:6" hidden="1">
      <c r="A46" s="2" t="s">
        <v>73</v>
      </c>
      <c r="C46" s="3">
        <v>1296</v>
      </c>
      <c r="E46" s="3">
        <v>1047</v>
      </c>
    </row>
    <row r="47" spans="1:6" hidden="1">
      <c r="A47" s="2" t="s">
        <v>74</v>
      </c>
      <c r="C47" s="22">
        <v>0.52800000000000002</v>
      </c>
      <c r="E47" s="22">
        <v>0.51900000000000002</v>
      </c>
    </row>
    <row r="48" spans="1:6" hidden="1">
      <c r="A48" s="2" t="s">
        <v>75</v>
      </c>
      <c r="C48" s="3">
        <v>273</v>
      </c>
      <c r="E48" s="3">
        <v>192</v>
      </c>
    </row>
    <row r="49" spans="1:8" hidden="1">
      <c r="A49" s="2" t="s">
        <v>94</v>
      </c>
      <c r="C49" s="22">
        <v>0.21</v>
      </c>
      <c r="E49" s="22">
        <v>0.183</v>
      </c>
    </row>
    <row r="50" spans="1:8" hidden="1"/>
    <row r="51" spans="1:8" hidden="1"/>
    <row r="52" spans="1:8" hidden="1">
      <c r="A52" s="8" t="s">
        <v>97</v>
      </c>
    </row>
    <row r="53" spans="1:8" ht="13.5" hidden="1" thickBot="1">
      <c r="C53" s="77" t="str">
        <f>C37</f>
        <v>FY21</v>
      </c>
      <c r="E53" s="81" t="str">
        <f>E37</f>
        <v>FY20</v>
      </c>
      <c r="F53" s="76"/>
    </row>
    <row r="54" spans="1:8" hidden="1">
      <c r="A54" s="2" t="s">
        <v>73</v>
      </c>
      <c r="C54" s="3">
        <v>2200</v>
      </c>
      <c r="E54" s="3">
        <v>1900</v>
      </c>
    </row>
    <row r="55" spans="1:8" hidden="1">
      <c r="A55" s="2" t="s">
        <v>74</v>
      </c>
      <c r="C55" s="22">
        <v>0.52300000000000002</v>
      </c>
      <c r="E55" s="22">
        <v>0.52200000000000002</v>
      </c>
    </row>
    <row r="56" spans="1:8" hidden="1">
      <c r="A56" s="2" t="s">
        <v>75</v>
      </c>
      <c r="C56" s="3">
        <v>618</v>
      </c>
      <c r="E56" s="3">
        <v>516</v>
      </c>
    </row>
    <row r="57" spans="1:8" hidden="1">
      <c r="A57" s="2" t="s">
        <v>94</v>
      </c>
      <c r="C57" s="22">
        <v>0.28100000000000003</v>
      </c>
      <c r="E57" s="22">
        <v>0.27200000000000002</v>
      </c>
    </row>
    <row r="58" spans="1:8" hidden="1"/>
    <row r="61" spans="1:8" ht="60" customHeight="1">
      <c r="A61" s="105" t="s">
        <v>185</v>
      </c>
      <c r="B61" s="105"/>
      <c r="C61" s="105"/>
      <c r="D61" s="105"/>
      <c r="E61" s="105"/>
      <c r="F61" s="49"/>
      <c r="G61" s="49"/>
      <c r="H61" s="49"/>
    </row>
    <row r="63" spans="1:8" ht="41.25" customHeight="1">
      <c r="A63" s="105" t="s">
        <v>78</v>
      </c>
      <c r="B63" s="105"/>
      <c r="C63" s="105"/>
      <c r="D63" s="105"/>
      <c r="E63" s="105"/>
      <c r="F63" s="49"/>
      <c r="G63" s="49"/>
      <c r="H63" s="49"/>
    </row>
    <row r="65" spans="1:8">
      <c r="A65" s="1" t="s">
        <v>79</v>
      </c>
    </row>
    <row r="68" spans="1:8">
      <c r="A68" s="95" t="s">
        <v>80</v>
      </c>
      <c r="B68" s="95"/>
      <c r="C68" s="95"/>
      <c r="D68" s="95"/>
      <c r="E68" s="95"/>
      <c r="F68" s="55"/>
      <c r="G68" s="55"/>
      <c r="H68" s="55"/>
    </row>
  </sheetData>
  <sheetProtection algorithmName="SHA-512" hashValue="Io6WlahzSFMnBU31PrLiGlGcIlBG18dqcunf8JwZHzWUcLozagkNFmutEu9zmg+PGh3xRrev5oR5W1xB7XXABA==" saltValue="3VpmsJnbnCEFRke/uR3IKQ=="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RowHeight="14.25"/>
  <cols>
    <col min="1" max="1" width="48.42578125" style="39" customWidth="1"/>
    <col min="2" max="3" width="11.140625" style="39" customWidth="1"/>
    <col min="4" max="4" width="15.42578125" style="39" customWidth="1"/>
    <col min="5" max="5" width="3.7109375" style="39" customWidth="1"/>
    <col min="6" max="7" width="16.42578125" style="39" customWidth="1"/>
    <col min="8" max="8" width="3.7109375" style="39" customWidth="1"/>
    <col min="9" max="9" width="16.5703125" style="39" customWidth="1"/>
    <col min="10" max="16384" width="9.140625" style="39"/>
  </cols>
  <sheetData>
    <row r="1" spans="1:12" ht="15.75" customHeight="1">
      <c r="A1" s="94" t="s">
        <v>0</v>
      </c>
      <c r="B1" s="94"/>
      <c r="C1" s="94"/>
      <c r="D1" s="94"/>
      <c r="E1" s="94"/>
      <c r="F1" s="94"/>
      <c r="G1" s="94"/>
      <c r="H1" s="94"/>
      <c r="I1" s="94"/>
      <c r="L1" s="47"/>
    </row>
    <row r="2" spans="1:12" ht="15.75" customHeight="1">
      <c r="A2" s="94" t="s">
        <v>151</v>
      </c>
      <c r="B2" s="94"/>
      <c r="C2" s="94"/>
      <c r="D2" s="94"/>
      <c r="E2" s="94"/>
      <c r="F2" s="94"/>
      <c r="G2" s="94"/>
      <c r="H2" s="94"/>
      <c r="I2" s="94"/>
      <c r="L2" s="47"/>
    </row>
    <row r="3" spans="1:12" ht="15.75" customHeight="1">
      <c r="A3" s="94" t="s">
        <v>152</v>
      </c>
      <c r="B3" s="94"/>
      <c r="C3" s="94"/>
      <c r="D3" s="94"/>
      <c r="E3" s="94"/>
      <c r="F3" s="94"/>
      <c r="G3" s="94"/>
      <c r="H3" s="94"/>
      <c r="I3" s="94"/>
      <c r="L3" s="47"/>
    </row>
    <row r="4" spans="1:12" ht="15.75" customHeight="1">
      <c r="A4" s="94" t="s">
        <v>89</v>
      </c>
      <c r="B4" s="94"/>
      <c r="C4" s="94"/>
      <c r="D4" s="94"/>
      <c r="E4" s="94"/>
      <c r="F4" s="94"/>
      <c r="G4" s="94"/>
      <c r="H4" s="94"/>
      <c r="I4" s="94"/>
    </row>
    <row r="5" spans="1:12" ht="15.75" customHeight="1">
      <c r="A5" s="94" t="s">
        <v>3</v>
      </c>
      <c r="B5" s="94"/>
      <c r="C5" s="94"/>
      <c r="D5" s="94"/>
      <c r="E5" s="94"/>
      <c r="F5" s="94"/>
      <c r="G5" s="94"/>
      <c r="H5" s="94"/>
      <c r="I5" s="94"/>
    </row>
    <row r="6" spans="1:12" ht="15.75" customHeight="1">
      <c r="A6" s="94" t="s">
        <v>4</v>
      </c>
      <c r="B6" s="94"/>
      <c r="C6" s="94"/>
      <c r="D6" s="94"/>
      <c r="E6" s="94"/>
      <c r="F6" s="94"/>
      <c r="G6" s="94"/>
      <c r="H6" s="94"/>
      <c r="I6" s="94"/>
    </row>
    <row r="7" spans="1:12" ht="15.75" customHeight="1"/>
    <row r="8" spans="1:12" s="1" customFormat="1" ht="12.75">
      <c r="B8" s="117" t="s">
        <v>90</v>
      </c>
      <c r="C8" s="117"/>
      <c r="D8" s="117"/>
      <c r="E8" s="117"/>
      <c r="F8" s="117"/>
      <c r="G8" s="117"/>
      <c r="H8" s="117"/>
      <c r="I8" s="117"/>
    </row>
    <row r="9" spans="1:12" s="1" customFormat="1" ht="12.75"/>
    <row r="10" spans="1:12" s="1" customFormat="1" ht="32.25" customHeight="1" thickBot="1">
      <c r="B10" s="97" t="s">
        <v>91</v>
      </c>
      <c r="C10" s="97"/>
      <c r="D10" s="97"/>
      <c r="E10" s="8"/>
      <c r="F10" s="43"/>
      <c r="G10" s="43"/>
      <c r="H10" s="44"/>
      <c r="I10" s="64"/>
    </row>
    <row r="11" spans="1:12" s="1" customFormat="1" ht="12.75">
      <c r="D11" s="74" t="s">
        <v>90</v>
      </c>
      <c r="F11" s="41"/>
      <c r="G11" s="41"/>
      <c r="H11" s="41"/>
      <c r="I11" s="41"/>
    </row>
    <row r="12" spans="1:12" s="1" customFormat="1" ht="13.5" thickBot="1">
      <c r="A12" s="40" t="s">
        <v>98</v>
      </c>
      <c r="B12" s="75" t="s">
        <v>183</v>
      </c>
      <c r="C12" s="75" t="s">
        <v>184</v>
      </c>
      <c r="D12" s="75" t="s">
        <v>92</v>
      </c>
      <c r="F12" s="64"/>
      <c r="G12" s="64"/>
      <c r="H12" s="41"/>
      <c r="I12" s="64"/>
    </row>
    <row r="13" spans="1:12" s="1" customFormat="1" ht="12.75">
      <c r="F13" s="41"/>
      <c r="G13" s="41"/>
      <c r="H13" s="41"/>
      <c r="I13" s="41"/>
    </row>
    <row r="14" spans="1:12" s="1" customFormat="1" ht="12.75">
      <c r="A14" s="1" t="s">
        <v>85</v>
      </c>
      <c r="B14" s="3">
        <v>896</v>
      </c>
      <c r="C14" s="3">
        <v>881</v>
      </c>
      <c r="D14" s="23">
        <v>0.02</v>
      </c>
      <c r="F14" s="64"/>
      <c r="G14" s="64"/>
      <c r="H14" s="41"/>
      <c r="I14" s="45"/>
    </row>
    <row r="15" spans="1:12" s="1" customFormat="1" ht="12.75">
      <c r="A15" s="1" t="s">
        <v>86</v>
      </c>
      <c r="B15" s="4">
        <v>358</v>
      </c>
      <c r="C15" s="4">
        <v>315</v>
      </c>
      <c r="D15" s="23">
        <v>0.14000000000000001</v>
      </c>
      <c r="F15" s="46"/>
      <c r="G15" s="46"/>
      <c r="H15" s="41"/>
      <c r="I15" s="46"/>
    </row>
    <row r="16" spans="1:12" s="1" customFormat="1" ht="12.75">
      <c r="A16" s="1" t="s">
        <v>97</v>
      </c>
      <c r="B16" s="4">
        <v>353</v>
      </c>
      <c r="C16" s="4">
        <v>329</v>
      </c>
      <c r="D16" s="23">
        <v>7.0000000000000007E-2</v>
      </c>
      <c r="F16" s="46"/>
      <c r="G16" s="46"/>
      <c r="H16" s="41"/>
      <c r="I16" s="46"/>
    </row>
    <row r="17" spans="1:9" s="1" customFormat="1" ht="13.5" thickBot="1">
      <c r="A17" s="1" t="s">
        <v>93</v>
      </c>
      <c r="B17" s="11">
        <f>SUM(B14:B16)</f>
        <v>1607</v>
      </c>
      <c r="C17" s="11">
        <f>SUM(C14:C16)</f>
        <v>1525</v>
      </c>
      <c r="D17" s="69">
        <v>0.05</v>
      </c>
      <c r="F17" s="45"/>
      <c r="G17" s="45"/>
      <c r="H17" s="41"/>
      <c r="I17" s="45"/>
    </row>
    <row r="18" spans="1:9" s="1" customFormat="1" ht="13.5" thickTop="1">
      <c r="F18" s="41"/>
      <c r="G18" s="41"/>
      <c r="H18" s="41"/>
      <c r="I18" s="41"/>
    </row>
    <row r="19" spans="1:9" s="1" customFormat="1" ht="12.75">
      <c r="F19" s="41"/>
      <c r="G19" s="41"/>
      <c r="H19" s="41"/>
      <c r="I19" s="41"/>
    </row>
    <row r="20" spans="1:9" s="1" customFormat="1" ht="12.75">
      <c r="F20" s="41"/>
      <c r="G20" s="41"/>
      <c r="H20" s="41"/>
      <c r="I20" s="41"/>
    </row>
    <row r="21" spans="1:9" s="1" customFormat="1" ht="12.75"/>
    <row r="22" spans="1:9" s="1" customFormat="1" ht="43.5" customHeight="1" thickBot="1">
      <c r="B22" s="122" t="s">
        <v>113</v>
      </c>
      <c r="C22" s="122"/>
      <c r="D22" s="122"/>
      <c r="E22" s="8"/>
      <c r="F22" s="120" t="s">
        <v>116</v>
      </c>
      <c r="G22" s="120"/>
      <c r="H22" s="8"/>
      <c r="I22" s="65"/>
    </row>
    <row r="23" spans="1:9" s="1" customFormat="1" ht="16.5" customHeight="1">
      <c r="D23" s="74" t="s">
        <v>90</v>
      </c>
      <c r="F23" s="74" t="s">
        <v>90</v>
      </c>
      <c r="G23" s="119" t="s">
        <v>114</v>
      </c>
      <c r="I23" s="121" t="s">
        <v>119</v>
      </c>
    </row>
    <row r="24" spans="1:9" s="1" customFormat="1" ht="35.25" customHeight="1" thickBot="1">
      <c r="A24" s="40" t="s">
        <v>95</v>
      </c>
      <c r="B24" s="65" t="str">
        <f>B12</f>
        <v>Q2'22</v>
      </c>
      <c r="C24" s="65" t="str">
        <f>C12</f>
        <v>Q2'21</v>
      </c>
      <c r="D24" s="65" t="s">
        <v>92</v>
      </c>
      <c r="E24" s="66"/>
      <c r="F24" s="65" t="s">
        <v>92</v>
      </c>
      <c r="G24" s="120"/>
      <c r="I24" s="122"/>
    </row>
    <row r="25" spans="1:9" s="1" customFormat="1" ht="12.75"/>
    <row r="26" spans="1:9" s="1" customFormat="1" ht="12.75">
      <c r="A26" s="1" t="s">
        <v>85</v>
      </c>
      <c r="B26" s="3">
        <v>896</v>
      </c>
      <c r="C26" s="3">
        <v>881</v>
      </c>
      <c r="D26" s="23">
        <v>0.02</v>
      </c>
      <c r="E26" s="73"/>
      <c r="F26" s="23">
        <v>0.04</v>
      </c>
      <c r="G26" s="91" t="s">
        <v>190</v>
      </c>
      <c r="I26" s="3">
        <v>-16</v>
      </c>
    </row>
    <row r="27" spans="1:9" s="1" customFormat="1" ht="12.75">
      <c r="A27" s="1" t="s">
        <v>106</v>
      </c>
      <c r="B27" s="4">
        <v>355</v>
      </c>
      <c r="C27" s="4">
        <v>315</v>
      </c>
      <c r="D27" s="23">
        <v>0.13</v>
      </c>
      <c r="E27" s="73"/>
      <c r="F27" s="70">
        <v>0.15</v>
      </c>
      <c r="G27" s="79" t="s">
        <v>190</v>
      </c>
      <c r="I27" s="4">
        <v>-8</v>
      </c>
    </row>
    <row r="28" spans="1:9" s="1" customFormat="1" ht="12.75">
      <c r="A28" s="1" t="s">
        <v>107</v>
      </c>
      <c r="B28" s="17">
        <v>353</v>
      </c>
      <c r="C28" s="17">
        <v>329</v>
      </c>
      <c r="D28" s="23">
        <v>7.0000000000000007E-2</v>
      </c>
      <c r="E28" s="73"/>
      <c r="F28" s="70">
        <v>0.1</v>
      </c>
      <c r="G28" s="79" t="s">
        <v>191</v>
      </c>
      <c r="I28" s="4">
        <v>-8</v>
      </c>
    </row>
    <row r="29" spans="1:9" s="1" customFormat="1" ht="13.5" thickBot="1">
      <c r="A29" s="1" t="s">
        <v>108</v>
      </c>
      <c r="B29" s="11">
        <f>SUM(B26:B28)</f>
        <v>1604</v>
      </c>
      <c r="C29" s="11">
        <f>SUM(C26:C28)</f>
        <v>1525</v>
      </c>
      <c r="D29" s="69">
        <v>0.05</v>
      </c>
      <c r="E29" s="73"/>
      <c r="F29" s="71">
        <v>7.0000000000000007E-2</v>
      </c>
      <c r="G29" s="91" t="s">
        <v>190</v>
      </c>
      <c r="I29" s="11">
        <f>SUM(I26:I28)</f>
        <v>-32</v>
      </c>
    </row>
    <row r="30" spans="1:9" s="1" customFormat="1" ht="13.5" thickTop="1">
      <c r="G30" s="68"/>
    </row>
    <row r="31" spans="1:9" s="1" customFormat="1" ht="12.75"/>
    <row r="32" spans="1:9" s="1" customFormat="1" ht="12.75"/>
    <row r="33" spans="1:9" s="1" customFormat="1" ht="36" customHeight="1">
      <c r="A33" s="118" t="s">
        <v>115</v>
      </c>
      <c r="B33" s="105"/>
      <c r="C33" s="105"/>
      <c r="D33" s="105"/>
      <c r="E33" s="105"/>
      <c r="F33" s="105"/>
      <c r="G33" s="105"/>
      <c r="H33" s="105"/>
      <c r="I33" s="105"/>
    </row>
    <row r="34" spans="1:9" s="1" customFormat="1" ht="14.25" customHeight="1"/>
    <row r="35" spans="1:9" s="1" customFormat="1" ht="35.25" customHeight="1">
      <c r="A35" s="118" t="s">
        <v>148</v>
      </c>
      <c r="B35" s="105"/>
      <c r="C35" s="105"/>
      <c r="D35" s="105"/>
      <c r="E35" s="105"/>
      <c r="F35" s="105"/>
      <c r="G35" s="105"/>
      <c r="H35" s="105"/>
      <c r="I35" s="105"/>
    </row>
    <row r="36" spans="1:9" s="1" customFormat="1" ht="13.5" customHeight="1"/>
    <row r="37" spans="1:9" s="1" customFormat="1" ht="12.75" customHeight="1">
      <c r="A37" s="118" t="s">
        <v>117</v>
      </c>
      <c r="B37" s="105"/>
      <c r="C37" s="105"/>
      <c r="D37" s="105"/>
      <c r="E37" s="105"/>
      <c r="F37" s="105"/>
      <c r="G37" s="105"/>
      <c r="H37" s="105"/>
      <c r="I37" s="105"/>
    </row>
    <row r="38" spans="1:9" s="1" customFormat="1" ht="13.5" customHeight="1">
      <c r="A38" s="62"/>
      <c r="B38" s="63"/>
      <c r="C38" s="63"/>
      <c r="D38" s="63"/>
      <c r="E38" s="63"/>
      <c r="F38" s="63"/>
      <c r="G38" s="63"/>
      <c r="H38" s="63"/>
      <c r="I38" s="63"/>
    </row>
    <row r="39" spans="1:9" s="1" customFormat="1" ht="28.5" customHeight="1">
      <c r="A39" s="118" t="s">
        <v>110</v>
      </c>
      <c r="B39" s="105"/>
      <c r="C39" s="105"/>
      <c r="D39" s="105"/>
      <c r="E39" s="105"/>
      <c r="F39" s="105"/>
      <c r="G39" s="105"/>
      <c r="H39" s="105"/>
      <c r="I39" s="105"/>
    </row>
    <row r="40" spans="1:9" s="1" customFormat="1" ht="12.75"/>
    <row r="41" spans="1:9" s="1" customFormat="1" ht="12.75"/>
    <row r="42" spans="1:9" s="1" customFormat="1" ht="12.75">
      <c r="A42" s="95"/>
      <c r="B42" s="95"/>
      <c r="C42" s="95"/>
      <c r="D42" s="95"/>
      <c r="E42" s="95"/>
      <c r="F42" s="95"/>
      <c r="G42" s="95"/>
      <c r="H42" s="95"/>
      <c r="I42" s="95"/>
    </row>
    <row r="43" spans="1:9" s="1" customFormat="1" ht="12.75"/>
    <row r="44" spans="1:9" s="1" customFormat="1" ht="12.75"/>
    <row r="45" spans="1:9" s="1" customFormat="1" ht="12.75">
      <c r="A45" s="115" t="s">
        <v>72</v>
      </c>
      <c r="B45" s="116"/>
      <c r="C45" s="116"/>
      <c r="D45" s="116"/>
      <c r="E45" s="116"/>
      <c r="F45" s="116"/>
      <c r="G45" s="116"/>
      <c r="H45" s="116"/>
      <c r="I45" s="116"/>
    </row>
    <row r="46" spans="1:9" s="1" customFormat="1" ht="12.75"/>
    <row r="47" spans="1:9" s="1" customFormat="1" ht="12.75"/>
    <row r="48" spans="1:9" s="1" customFormat="1" ht="12.75"/>
    <row r="49" s="1" customFormat="1" ht="12.75"/>
    <row r="50" s="1" customFormat="1" ht="12.75"/>
  </sheetData>
  <sheetProtection algorithmName="SHA-512" hashValue="NriWLOpncbp1CjZNoStnbqyyiYY4OAwjhAIMOWJjON8tMaaLPbRuSIHG4WvCr5QdNfB80vbz2ELT8NcLwuQplw==" saltValue="xYd61gnjq9QtzVLVMIwlqQ==" spinCount="100000" sheet="1" objects="1" scenarios="1"/>
  <mergeCells count="18">
    <mergeCell ref="A1:I1"/>
    <mergeCell ref="A2:I2"/>
    <mergeCell ref="A3:I3"/>
    <mergeCell ref="A4:I4"/>
    <mergeCell ref="B10:D10"/>
    <mergeCell ref="A5:I5"/>
    <mergeCell ref="A6:I6"/>
    <mergeCell ref="A45:I45"/>
    <mergeCell ref="B8:I8"/>
    <mergeCell ref="A33:I33"/>
    <mergeCell ref="A39:I39"/>
    <mergeCell ref="A42:I42"/>
    <mergeCell ref="G23:G24"/>
    <mergeCell ref="I23:I24"/>
    <mergeCell ref="A35:I35"/>
    <mergeCell ref="A37:I37"/>
    <mergeCell ref="B22:D22"/>
    <mergeCell ref="F22:G2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0645B17-1983-4829-9A40-95D1C71BF8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P&amp;L</vt:lpstr>
      <vt:lpstr>Balance Sheet</vt:lpstr>
      <vt:lpstr>Cash Flow</vt:lpstr>
      <vt:lpstr>Net Income &amp; EPS Non-GAAP</vt:lpstr>
      <vt:lpstr>Segment Results</vt:lpstr>
      <vt:lpstr>Core Revenue by Segment (QTD)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2022-02-10T20:47:34Z</cp:lastPrinted>
  <dcterms:created xsi:type="dcterms:W3CDTF">2013-08-09T21:32:29Z</dcterms:created>
  <dcterms:modified xsi:type="dcterms:W3CDTF">2022-05-13T02:33:50Z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