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https://agilent-my.sharepoint.com/personal/tom_beermann_agilent_com/Documents/Documents/Earnings/2021/2021 Q2/"/>
    </mc:Choice>
  </mc:AlternateContent>
  <xr:revisionPtr revIDLastSave="0" documentId="8_{3791937A-ADEB-41B1-8B4F-DBEFFF79194A}" xr6:coauthVersionLast="45" xr6:coauthVersionMax="45" xr10:uidLastSave="{00000000-0000-0000-0000-000000000000}"/>
  <bookViews>
    <workbookView xWindow="-110" yWindow="-110" windowWidth="19420" windowHeight="10420" tabRatio="903" xr2:uid="{00000000-000D-0000-FFFF-FFFF00000000}"/>
  </bookViews>
  <sheets>
    <sheet name="P&amp;L" sheetId="1" r:id="rId1"/>
    <sheet name="Balance Sheet" sheetId="3" r:id="rId2"/>
    <sheet name="Cash Flow" sheetId="5" r:id="rId3"/>
    <sheet name="Net Income &amp; EPS Non-GAAP" sheetId="6" r:id="rId4"/>
    <sheet name="Segment Results" sheetId="7" r:id="rId5"/>
    <sheet name="Core Revenue by Segment (QTD)" sheetId="10" r:id="rId6"/>
  </sheets>
  <definedNames>
    <definedName name="EssfHasNonUnique">FALSE</definedName>
    <definedName name="EssLatest">"Nov"</definedName>
    <definedName name="EssOptions">"A1100000000111000000001100020_0100000"</definedName>
    <definedName name="EssSamplingValue">100</definedName>
    <definedName name="Name1">#REF!</definedName>
    <definedName name="Name10">#REF!</definedName>
    <definedName name="Name11">#REF!</definedName>
    <definedName name="Name12">#REF!</definedName>
    <definedName name="Name13">#REF!</definedName>
    <definedName name="Name14">#REF!</definedName>
    <definedName name="Name15">#REF!</definedName>
    <definedName name="Name16">#REF!</definedName>
    <definedName name="Name2">#REF!</definedName>
    <definedName name="Name3">#REF!</definedName>
    <definedName name="Name4">#REF!</definedName>
    <definedName name="Name5">#REF!</definedName>
    <definedName name="Name6">#REF!</definedName>
    <definedName name="Name7">#REF!</definedName>
    <definedName name="Name8">#REF!</definedName>
    <definedName name="Name9">#REF!</definedName>
    <definedName name="_xlnm.Print_Area" localSheetId="1">'Balance Sheet'!$A$1:$H$59</definedName>
    <definedName name="_xlnm.Print_Area" localSheetId="2">'Cash Flow'!$A$1:$H$79</definedName>
    <definedName name="_xlnm.Print_Area" localSheetId="3">'Net Income &amp; EPS Non-GAAP'!$A$1:$P$49</definedName>
    <definedName name="_xlnm.Print_Area" localSheetId="0">'P&amp;L'!$A$1:$H$53</definedName>
    <definedName name="_xlnm.Print_Area" localSheetId="4">'Segment Results'!$A$1:$F$69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 i="6" l="1"/>
  <c r="F28" i="5"/>
  <c r="F35" i="5"/>
  <c r="F40" i="5"/>
  <c r="F50" i="5"/>
  <c r="F54" i="5"/>
  <c r="E20" i="3"/>
  <c r="E27" i="7"/>
  <c r="E19" i="7"/>
  <c r="H65" i="5"/>
  <c r="H50" i="5"/>
  <c r="H35" i="5"/>
  <c r="H28" i="5"/>
  <c r="F65" i="5"/>
  <c r="H18" i="1"/>
  <c r="H20" i="1"/>
  <c r="H26" i="1"/>
  <c r="H30" i="1"/>
  <c r="D18" i="1"/>
  <c r="D20" i="1"/>
  <c r="D26" i="1"/>
  <c r="D30" i="1"/>
  <c r="B18" i="1"/>
  <c r="B20" i="1"/>
  <c r="B26" i="1"/>
  <c r="B30" i="1"/>
  <c r="H54" i="5"/>
  <c r="H58" i="5"/>
  <c r="F58" i="5"/>
  <c r="H36" i="1"/>
  <c r="H35" i="1"/>
  <c r="D36" i="1"/>
  <c r="D35" i="1"/>
  <c r="B35" i="1"/>
  <c r="B36" i="1"/>
  <c r="G50" i="3"/>
  <c r="G38" i="3"/>
  <c r="G51" i="3"/>
  <c r="G33" i="3"/>
  <c r="G20" i="3"/>
  <c r="G17" i="3"/>
  <c r="G23" i="3"/>
  <c r="E50" i="3"/>
  <c r="E53" i="7"/>
  <c r="E45" i="7"/>
  <c r="E33" i="3"/>
  <c r="E38" i="3"/>
  <c r="E51" i="3"/>
  <c r="E17" i="3"/>
  <c r="E23" i="3"/>
  <c r="C53" i="7"/>
  <c r="C45" i="7"/>
  <c r="C27" i="7"/>
  <c r="C19" i="7"/>
  <c r="I29" i="10"/>
  <c r="C29" i="10"/>
  <c r="B29" i="10"/>
  <c r="C24" i="10"/>
  <c r="B24" i="10"/>
  <c r="C17" i="10"/>
  <c r="B17" i="10"/>
  <c r="F18" i="1"/>
  <c r="F20" i="1"/>
  <c r="F26" i="1"/>
  <c r="F30" i="1"/>
  <c r="L21" i="6"/>
  <c r="K21" i="6"/>
  <c r="O21" i="6"/>
  <c r="N21" i="6"/>
  <c r="I21" i="6"/>
  <c r="H21" i="6"/>
  <c r="F21" i="6"/>
  <c r="E21" i="6"/>
  <c r="F36" i="1"/>
  <c r="F35" i="1"/>
</calcChain>
</file>

<file path=xl/sharedStrings.xml><?xml version="1.0" encoding="utf-8"?>
<sst xmlns="http://schemas.openxmlformats.org/spreadsheetml/2006/main" count="279" uniqueCount="187">
  <si>
    <t>AGILENT TECHNOLOGIES, INC.</t>
  </si>
  <si>
    <t>CONDENSED CONSOLIDATED STATEMENT OF OPERATIONS</t>
  </si>
  <si>
    <t>(In millions, except per share amounts)</t>
  </si>
  <si>
    <t>(Unaudited)</t>
  </si>
  <si>
    <t>PRELIMINARY</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</si>
  <si>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</si>
  <si>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</si>
  <si>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</si>
  <si>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</si>
  <si>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</si>
  <si>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</si>
  <si>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</si>
  <si>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</si>
  <si>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</si>
  <si>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</si>
  <si>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</si>
  <si>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</si>
  <si>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CONDENSED CONSOLIDATED BALANCE SHEET</t>
  </si>
  <si>
    <t>(In millions, except par value and share amounts)</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</si>
  <si>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</si>
  <si>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</si>
  <si>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</si>
  <si>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</si>
  <si>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</si>
  <si>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</si>
  <si>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</si>
  <si>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</si>
  <si>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</si>
  <si>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</si>
  <si>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</si>
  <si>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</si>
  <si>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</si>
  <si>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</si>
  <si>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</si>
  <si>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</si>
  <si>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</si>
  <si>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</si>
  <si>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</si>
  <si>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</si>
  <si>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</si>
  <si>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</si>
  <si>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</si>
  <si>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Preferred stock; $0.01 par value; 125 million</t>
  </si>
  <si>
    <t>Accounts payable</t>
  </si>
  <si>
    <t>Employee compensation and benefits</t>
  </si>
  <si>
    <t>Net revenue</t>
  </si>
  <si>
    <t>Common stock; $0.01 par value, 2 billion</t>
  </si>
  <si>
    <t>Additional paid-in-capital</t>
  </si>
  <si>
    <t>Total stockholders' equity</t>
  </si>
  <si>
    <t>Page 4</t>
  </si>
  <si>
    <t>CONDENSED CONSOLIDATED STATEMENT OF CASH FLOWS</t>
  </si>
  <si>
    <t>Depreciation and amortization</t>
  </si>
  <si>
    <t>Share-based compensation</t>
  </si>
  <si>
    <t>Changes in assets and liabilities:</t>
  </si>
  <si>
    <t>Cash flows from investing activities:</t>
  </si>
  <si>
    <t>Investments in property, plant and equipment</t>
  </si>
  <si>
    <t>Cash flows from financing activities:</t>
  </si>
  <si>
    <t>Issuance of common stock under employee stock plans</t>
  </si>
  <si>
    <t>Payment of dividends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</si>
  <si>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</si>
  <si>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</si>
  <si>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</si>
  <si>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</si>
  <si>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</si>
  <si>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</si>
  <si>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</si>
  <si>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</si>
  <si>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</si>
  <si>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</si>
  <si>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</si>
  <si>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</si>
  <si>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</si>
  <si>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Page 6</t>
  </si>
  <si>
    <t>Revenue</t>
  </si>
  <si>
    <t>Gross Margin, %</t>
  </si>
  <si>
    <t>Income from Operations</t>
  </si>
  <si>
    <t>SEGMENT INFORMATION</t>
  </si>
  <si>
    <t>(In millions, except where noted)</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</si>
  <si>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</si>
  <si>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 xml:space="preserve">The preliminary segment information is estimated based on our current information. </t>
  </si>
  <si>
    <t>Page 5</t>
  </si>
  <si>
    <t>The preliminary balance sheet is estimated based on our current information.</t>
  </si>
  <si>
    <t>shares authorized; none issued and outstanding</t>
  </si>
  <si>
    <t>Cash flows from operating activities:</t>
  </si>
  <si>
    <t>Excess and obsolete inventory related charges</t>
  </si>
  <si>
    <t>Life Sciences and Applied Markets Group</t>
  </si>
  <si>
    <t>Diagnostics and Genomics Group</t>
  </si>
  <si>
    <t>Accumulated other comprehensive loss</t>
  </si>
  <si>
    <t>Treasury stock repurchases</t>
  </si>
  <si>
    <t>(in millions)</t>
  </si>
  <si>
    <t>Year-over-Year</t>
  </si>
  <si>
    <t>GAAP</t>
  </si>
  <si>
    <t>% Change</t>
  </si>
  <si>
    <t>Agilent</t>
  </si>
  <si>
    <t>Operating margin, %</t>
  </si>
  <si>
    <t>Non GAAP Revenue by Segment</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</si>
  <si>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</si>
  <si>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Agilent CrossLab Group</t>
  </si>
  <si>
    <t>GAAP Revenue by Segment</t>
  </si>
  <si>
    <t>Interest payments</t>
  </si>
  <si>
    <t xml:space="preserve">Other assets and liabilities </t>
  </si>
  <si>
    <t xml:space="preserve">Payment of taxes related to net share settlement of equity awards </t>
  </si>
  <si>
    <t>Income before taxes</t>
  </si>
  <si>
    <t xml:space="preserve">                             Basic</t>
  </si>
  <si>
    <t xml:space="preserve">                             Diluted</t>
  </si>
  <si>
    <t>NON-GAAP NET INCOME AND DILUTED EPS RECONCILIATIONS</t>
  </si>
  <si>
    <t xml:space="preserve">Diagnostics and Genomics Group </t>
  </si>
  <si>
    <t xml:space="preserve">Agilent CrossLab Group </t>
  </si>
  <si>
    <t>Agilent (Core)</t>
  </si>
  <si>
    <t xml:space="preserve">—  </t>
  </si>
  <si>
    <t>The preliminary reconciliation of GAAP revenue adjusted for recent acquisitions and divestitures and impact of currency is estimated based on our current information.</t>
  </si>
  <si>
    <r>
      <t xml:space="preserve">NASD site costs </t>
    </r>
    <r>
      <rPr>
        <sz val="10"/>
        <color indexed="8"/>
        <rFont val="Arial"/>
        <family val="2"/>
      </rPr>
      <t xml:space="preserve">include all the costs related to the expansion of our manufacturing of nucleic acid active pharmaceutical ingredients incurred prior to the commencement of commercial manufacturing. </t>
    </r>
  </si>
  <si>
    <t>Non-GAAP net income</t>
  </si>
  <si>
    <t>Non-GAAP 
(excluding Acquisitions &amp; Divestitures)</t>
  </si>
  <si>
    <t>Income tax payments (refunds), net</t>
  </si>
  <si>
    <t>Percentage Point Impact from Currency</t>
  </si>
  <si>
    <t xml:space="preserve">We compare the year-over-year change in revenue excluding the effect of recent acquisitions and divestitures and foreign currency rate fluctuations to assess the performance of our underlying business.  </t>
  </si>
  <si>
    <r>
      <t xml:space="preserve">Year-over-Year
at Constant Currency </t>
    </r>
    <r>
      <rPr>
        <b/>
        <vertAlign val="superscript"/>
        <sz val="10"/>
        <color indexed="8"/>
        <rFont val="Arial"/>
        <family val="2"/>
      </rPr>
      <t>(a)</t>
    </r>
  </si>
  <si>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</si>
  <si>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t>Goodwill and other intangible assets, net</t>
  </si>
  <si>
    <r>
      <t>Current Quarter Currency Impact</t>
    </r>
    <r>
      <rPr>
        <b/>
        <vertAlign val="superscript"/>
        <sz val="10"/>
        <color indexed="8"/>
        <rFont val="Arial"/>
        <family val="2"/>
      </rPr>
      <t xml:space="preserve"> (b)</t>
    </r>
  </si>
  <si>
    <t>Page 1</t>
  </si>
  <si>
    <t>Page 2</t>
  </si>
  <si>
    <t>Page 3</t>
  </si>
  <si>
    <t>Cash, cash equivalents and restricted cash at beginning of period</t>
  </si>
  <si>
    <t>Cash, cash equivalents and restricted cash at end of period</t>
  </si>
  <si>
    <t>Payment to acquire fair value investments</t>
  </si>
  <si>
    <t>Restricted cash, included in other assets</t>
  </si>
  <si>
    <t>Total cash, cash equivalents and restricted cash</t>
  </si>
  <si>
    <t>Reconciliation of cash, cash equivalents and restricted cash to the condensed consolidated balance sheet:</t>
  </si>
  <si>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</si>
  <si>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Net cash used in investing activities</t>
  </si>
  <si>
    <t>Net cash used in financing activities</t>
  </si>
  <si>
    <t xml:space="preserve">Net income </t>
  </si>
  <si>
    <t>Net income per share:</t>
  </si>
  <si>
    <t xml:space="preserve">Weighted average shares used in computing net income per share:     </t>
  </si>
  <si>
    <t>GAAP net income</t>
  </si>
  <si>
    <t>Net income</t>
  </si>
  <si>
    <t>FY19</t>
  </si>
  <si>
    <t>Quarter-over-Quarter</t>
  </si>
  <si>
    <r>
      <rPr>
        <b/>
        <sz val="10"/>
        <color indexed="8"/>
        <rFont val="Arial"/>
        <family val="2"/>
      </rPr>
      <t>Acquisition and integration costs</t>
    </r>
    <r>
      <rPr>
        <sz val="10"/>
        <color indexed="8"/>
        <rFont val="Arial"/>
        <family val="2"/>
      </rPr>
      <t xml:space="preserve"> include all incremental expenses incurred to effect a business combination. Such acquisition costs may include advisory, legal, 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</si>
  <si>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Short-term debt</t>
  </si>
  <si>
    <t>FY20</t>
  </si>
  <si>
    <r>
      <rPr>
        <b/>
        <sz val="10"/>
        <color rgb="FF000000"/>
        <rFont val="Arial"/>
        <family val="2"/>
      </rPr>
      <t>Asset impairments</t>
    </r>
    <r>
      <rPr>
        <sz val="10"/>
        <color indexed="8"/>
        <rFont val="Arial"/>
        <family val="2"/>
      </rPr>
      <t xml:space="preserve"> include assets that have been written down to their fair value.</t>
    </r>
  </si>
  <si>
    <r>
      <t xml:space="preserve">Special compliance costs </t>
    </r>
    <r>
      <rPr>
        <sz val="10"/>
        <color indexed="8"/>
        <rFont val="Arial"/>
        <family val="2"/>
      </rPr>
      <t>include costs associated with transforming our processes to implement new regulations such as data privacy regulations, revenue recognition, lease accounting and certain tax reporting requirements.</t>
    </r>
  </si>
  <si>
    <t>Proceeds from commercial paper</t>
  </si>
  <si>
    <t>Repayment of commercial paper</t>
  </si>
  <si>
    <t>Repayment of finance lease</t>
  </si>
  <si>
    <r>
      <t xml:space="preserve">Acceleration of share-based compensation expense </t>
    </r>
    <r>
      <rPr>
        <sz val="10"/>
        <color rgb="FF000000"/>
        <rFont val="Arial"/>
        <family val="2"/>
      </rPr>
      <t>represents stock-based compensation expense that was accelerated upon employees’ involuntary termination from the company</t>
    </r>
    <r>
      <rPr>
        <b/>
        <sz val="10"/>
        <color indexed="8"/>
        <rFont val="Arial"/>
        <family val="2"/>
      </rPr>
      <t>.</t>
    </r>
  </si>
  <si>
    <r>
      <t>Business exit and divestiture costs</t>
    </r>
    <r>
      <rPr>
        <sz val="10"/>
        <color indexed="8"/>
        <rFont val="Arial"/>
        <family val="2"/>
      </rPr>
      <t xml:space="preserve"> include costs associated with business divestitures.</t>
    </r>
    <r>
      <rPr>
        <b/>
        <sz val="10"/>
        <color indexed="8"/>
        <rFont val="Arial"/>
        <family val="2"/>
      </rPr>
      <t xml:space="preserve"> </t>
    </r>
  </si>
  <si>
    <t>Unrealized gain on equity securities, net</t>
  </si>
  <si>
    <r>
      <t xml:space="preserve">Pension settlement loss </t>
    </r>
    <r>
      <rPr>
        <sz val="10"/>
        <color rgb="FF000000"/>
        <rFont val="Arial"/>
        <family val="2"/>
      </rPr>
      <t xml:space="preserve">relates to the relief of the US Retirement Plan pension obligation due to increased lump sum payouts over a specified accounting threshold. </t>
    </r>
  </si>
  <si>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</si>
  <si>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t>and 306 million shares at October 31, 2020, issued and outstanding</t>
  </si>
  <si>
    <t>Provision for income taxes</t>
  </si>
  <si>
    <t>Proceeds from credit facility</t>
  </si>
  <si>
    <t>Repayment of credit facility</t>
  </si>
  <si>
    <t>Total liabilities and stockholders' equity</t>
  </si>
  <si>
    <t>RECONCILIATIONS OF REVENUE BY SEGMENT</t>
  </si>
  <si>
    <t>EXCLUDING ACQUISITIONS, DIVESTITURES AND THE IMPACT OF CURRENCY ADJUSTMENTS (CORE)</t>
  </si>
  <si>
    <t>Loss on extinguishment of debt</t>
  </si>
  <si>
    <t>Repayment of senior notes</t>
  </si>
  <si>
    <t>April 30,</t>
  </si>
  <si>
    <t>Six Months Ended</t>
  </si>
  <si>
    <t>Asset impairment charges</t>
  </si>
  <si>
    <t>Other non-cash expenses, net</t>
  </si>
  <si>
    <r>
      <t xml:space="preserve">Net cash provided by operating activities </t>
    </r>
    <r>
      <rPr>
        <vertAlign val="superscript"/>
        <sz val="10"/>
        <color indexed="8"/>
        <rFont val="Arial"/>
        <family val="2"/>
      </rPr>
      <t>(a)</t>
    </r>
  </si>
  <si>
    <t>Payment in exchange for convertible note</t>
  </si>
  <si>
    <t>Adjustments to reconcile net income to net cash provided by operating activities:</t>
  </si>
  <si>
    <t>Asset impairments</t>
  </si>
  <si>
    <t>Q2'21</t>
  </si>
  <si>
    <t>Q2'20</t>
  </si>
  <si>
    <t>Acquisition of businesses and intangible assets, net of cash acquired</t>
  </si>
  <si>
    <t>shares authorized; 303 million shares at April 30, 2021</t>
  </si>
  <si>
    <t>Issuance of senior notes</t>
  </si>
  <si>
    <t>Debt issuance costs</t>
  </si>
  <si>
    <t>Net decrease in cash, cash equivalents and restricted cash</t>
  </si>
  <si>
    <t>Business exit and divestiture costs</t>
  </si>
  <si>
    <t>We provide non-GAAP net income and non-GAAP net income per share amounts in order to provide meaningful supplemental information regarding our operational performance and our prospects for the future. These supplemental measures exclude, among other things, charges related to asset impairments, amortization of intangibles, transformational initiatives, acquisition and integration costs, loss on extinguishment of debt and business exit and divestiture costs.</t>
  </si>
  <si>
    <t>Retained earnings (accumulated deficit)</t>
  </si>
  <si>
    <t>3 ppts</t>
  </si>
  <si>
    <t>4 ppts</t>
  </si>
  <si>
    <t>Income from operations reflect the results of our reportable segments under Agilent's management reporting system which are not necessarily in conformity with GAAP financial measures. Income from operations of our reporting segments exclude, among other things, charges related to asset impairments, amortization of intangibles, transformational initiatives, acquisition and integration costs and business exit and divestiture costs.</t>
  </si>
  <si>
    <r>
      <t>Other</t>
    </r>
    <r>
      <rPr>
        <sz val="10"/>
        <color indexed="8"/>
        <rFont val="Arial"/>
        <family val="2"/>
      </rPr>
      <t xml:space="preserve"> includes certain legal costs and settlements, net unrealized gains related to our equity securities and acceleration of share-based compensation expense in addition to other miscellaneous adjustments.</t>
    </r>
  </si>
  <si>
    <r>
      <t xml:space="preserve">Loss on extinguishment of debt </t>
    </r>
    <r>
      <rPr>
        <sz val="10"/>
        <color rgb="FF000000"/>
        <rFont val="Arial"/>
        <family val="2"/>
      </rPr>
      <t>relates to the net loss recorded on the redemption of $100 million of the $400 million outstanding 3.2% 2022 senior notes due on October 1, 2022, called on December 22, 2020 and settled on January 21, 2021 and the net loss recorded on the redemption of the remaining $300 million called on March 5, 2021 and settled on April 5, 2021.</t>
    </r>
  </si>
  <si>
    <r>
      <rPr>
        <b/>
        <sz val="10"/>
        <color indexed="8"/>
        <rFont val="Arial"/>
        <family val="2"/>
      </rPr>
      <t>Transformational initiatives</t>
    </r>
    <r>
      <rPr>
        <sz val="10"/>
        <color indexed="8"/>
        <rFont val="Arial"/>
        <family val="2"/>
      </rPr>
      <t xml:space="preserve"> include expenses associated with targeted cost reduction activities such as manufacturing transfers including costs to move manufacturing, small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human resources and financial systems.
</t>
    </r>
  </si>
  <si>
    <r>
      <rPr>
        <vertAlign val="superscript"/>
        <sz val="10"/>
        <color indexed="8"/>
        <rFont val="Arial"/>
        <family val="2"/>
      </rPr>
      <t>(a)</t>
    </r>
    <r>
      <rPr>
        <sz val="10"/>
        <color indexed="8"/>
        <rFont val="Arial"/>
        <family val="2"/>
      </rPr>
      <t xml:space="preserve"> The adjustment for taxes excludes tax expense (benefits) that management believes are not directly related to on-going operations and which are either isolated or cannot be expected to occur again with any regularity or predictability. For the three and six months ended April 30, 2021, management used a non-GAAP effective tax rate of 14.75%.  For the three and six months ended April 30, 2020, management used a non-GAAP effective tax rate of 15.50%.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</si>
</sst>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
    <numFmt numFmtId="166" formatCode="_(* #,##0.0_);_(* \(#,##0.0\);_(* &quot;-&quot;??_);_(@_)"/>
    <numFmt numFmtId="167" formatCode="_(* #,##0_);_(* \(#,##0\);_(* &quot;-&quot;??_);_(@_)"/>
    <numFmt numFmtId="168" formatCode="_(&quot;$&quot;* #,##0.000_);_(&quot;$&quot;* \(#,##0.000\);_(&quot;$&quot;* &quot;-&quot;??_);_(@_)"/>
    <numFmt numFmtId="169" formatCode="_(* #,##0.000_);_(* \(#,##0.000\);_(* &quot;-&quot;??_);_(@_)"/>
    <numFmt numFmtId="170" formatCode="0.0%"/>
    <numFmt numFmtId="171" formatCode="_(* #,##0.0000_);_(* \(#,##0.0000\);_(* &quot;-&quot;??_);_(@_)"/>
    <numFmt numFmtId="172" formatCode="#,##0.000"/>
    <numFmt numFmtId="173" formatCode="&quot;$&quot;#,##0,_);[Red]\(&quot;$&quot;#,##0,\)"/>
    <numFmt numFmtId="174" formatCode="#,##0.0_);\(#,##0.0\)"/>
    <numFmt numFmtId="175" formatCode="0.0%;[Red]\(0.0%\)"/>
    <numFmt numFmtId="176" formatCode="0%;[Red]\(0%\)"/>
    <numFmt numFmtId="177" formatCode="0.0%;\(0.0%\)"/>
    <numFmt numFmtId="178" formatCode="0.00\ \p\p\t;[Red]\(0.00\ \p\p\t\)"/>
    <numFmt numFmtId="179" formatCode="mmmm\ d\,\ yyyy"/>
    <numFmt numFmtId="180" formatCode="#,##0.00&quot; $&quot;;\-#,##0.00&quot; $&quot;"/>
    <numFmt numFmtId="181" formatCode="0%;\(0%\)"/>
    <numFmt numFmtId="182" formatCode="&quot;   &quot;@"/>
    <numFmt numFmtId="183" formatCode="_(* #,##0_);_(* \(#,##0\);_(* &quot;-&quot;_)"/>
    <numFmt numFmtId="184" formatCode="&quot;\&quot;#,##0.00;[Red]&quot;\&quot;\-#,##0.00"/>
    <numFmt numFmtId="185" formatCode="&quot;\&quot;#,##0;[Red]&quot;\&quot;\-#,##0"/>
    <numFmt numFmtId="186" formatCode="0\ \p\p\t"/>
  </numFmts>
  <fonts count="45">
    <font>
      <sz val="11"/>
      <color theme="1"/>
      <name val="Calibri"/>
      <family val="2"/>
      <scheme val="minor"/>
    </font>
    <font>
      <sz val="10"/>
      <color indexed="8"/>
      <name val="Arial"/>
      <family val="2"/>
    </font>
    <font>
      <vertAlign val="superscript"/>
      <sz val="10"/>
      <color indexed="8"/>
      <name val="Arial"/>
      <family val="2"/>
    </font>
    <font>
      <sz val="10"/>
      <name val="Arial"/>
      <family val="2"/>
    </font>
    <font>
      <b/>
      <sz val="10"/>
      <color indexed="8"/>
      <name val="Arial"/>
      <family val="2"/>
    </font>
    <font>
      <vertAlign val="superscript"/>
      <sz val="8"/>
      <color indexed="8"/>
      <name val="Arial"/>
      <family val="2"/>
    </font>
    <font>
      <sz val="12"/>
      <name val="???"/>
      <family val="1"/>
      <charset val="129"/>
    </font>
    <font>
      <sz val="10"/>
      <name val="Helv"/>
      <family val="2"/>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2"/>
      <name val="Arial"/>
      <family val="2"/>
    </font>
    <font>
      <b/>
      <sz val="10"/>
      <name val="Arial"/>
      <family val="2"/>
    </font>
    <font>
      <b/>
      <sz val="18"/>
      <name val="Arial"/>
      <family val="2"/>
    </font>
    <font>
      <sz val="9"/>
      <name val="Times New Roman"/>
      <family val="1"/>
    </font>
    <font>
      <sz val="10"/>
      <color indexed="12"/>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color indexed="12"/>
      <name val="Arial"/>
      <family val="2"/>
    </font>
    <font>
      <sz val="11"/>
      <name val="ＭＳ Ｐゴシック"/>
      <family val="3"/>
      <charset val="128"/>
    </font>
    <font>
      <sz val="11"/>
      <name val="Arial"/>
      <family val="2"/>
    </font>
    <font>
      <b/>
      <vertAlign val="superscript"/>
      <sz val="10"/>
      <color indexed="8"/>
      <name val="Arial"/>
      <family val="2"/>
    </font>
    <font>
      <sz val="11"/>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b/>
      <sz val="12"/>
      <color rgb="FF000000"/>
      <name val="Arial"/>
      <family val="2"/>
    </font>
    <font>
      <vertAlign val="superscript"/>
      <sz val="10"/>
      <color theme="1"/>
      <name val="Arial"/>
      <family val="2"/>
    </font>
    <font>
      <b/>
      <sz val="8"/>
      <color theme="1"/>
      <name val="Arial"/>
      <family val="2"/>
    </font>
    <font>
      <b/>
      <sz val="10"/>
      <color rgb="FF000000"/>
      <name val="Arial"/>
      <family val="2"/>
    </font>
    <font>
      <sz val="10"/>
      <color rgb="FF000000"/>
      <name val="Arial"/>
      <family val="2"/>
    </font>
  </fonts>
  <fills count="1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theme="0" tint="-0.14999847407452621"/>
        <bgColor indexed="64"/>
      </patternFill>
    </fill>
    <fill>
      <patternFill patternType="solid">
        <fgColor theme="0"/>
        <bgColor indexed="64"/>
      </patternFill>
    </fill>
  </fills>
  <borders count="14">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diagonal/>
    </border>
  </borders>
  <cellStyleXfs count="170">
    <xf numFmtId="0" fontId="0"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6" fillId="0" borderId="0"/>
    <xf numFmtId="0" fontId="7" fillId="0" borderId="0"/>
    <xf numFmtId="4" fontId="3" fillId="0" borderId="0"/>
    <xf numFmtId="0" fontId="8" fillId="0" borderId="0" applyNumberFormat="0" applyFill="0" applyBorder="0" applyAlignment="0" applyProtection="0"/>
    <xf numFmtId="49" fontId="3" fillId="0" borderId="0">
      <alignment horizontal="center"/>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3"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7" fillId="0" borderId="0"/>
    <xf numFmtId="0" fontId="8" fillId="0" borderId="0" applyNumberForma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8"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2" fontId="3" fillId="2" borderId="2">
      <alignment horizontal="center" vertical="center"/>
    </xf>
    <xf numFmtId="172" fontId="3" fillId="2" borderId="2">
      <alignment horizontal="center" vertical="center"/>
    </xf>
    <xf numFmtId="0" fontId="9" fillId="0" borderId="3" applyNumberFormat="0" applyFill="0" applyAlignment="0" applyProtection="0"/>
    <xf numFmtId="5" fontId="10" fillId="0" borderId="4"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173" fontId="11" fillId="0" borderId="0" applyFill="0" applyBorder="0" applyAlignment="0"/>
    <xf numFmtId="174" fontId="12" fillId="0" borderId="0" applyFill="0" applyBorder="0" applyAlignment="0"/>
    <xf numFmtId="171" fontId="12" fillId="0" borderId="0" applyFill="0" applyBorder="0" applyAlignment="0"/>
    <xf numFmtId="175" fontId="12" fillId="0" borderId="0" applyFill="0" applyBorder="0" applyAlignment="0"/>
    <xf numFmtId="176"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43" fontId="34" fillId="0" borderId="0" applyFont="0" applyFill="0" applyBorder="0" applyAlignment="0" applyProtection="0"/>
    <xf numFmtId="44"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7" fontId="3" fillId="0" borderId="0" applyFill="0" applyBorder="0" applyAlignment="0" applyProtection="0"/>
    <xf numFmtId="0" fontId="12" fillId="0" borderId="0"/>
    <xf numFmtId="37" fontId="3" fillId="0" borderId="0" applyFill="0" applyBorder="0" applyAlignment="0" applyProtection="0"/>
    <xf numFmtId="37" fontId="3" fillId="0" borderId="0" applyFill="0" applyBorder="0" applyAlignment="0" applyProtection="0"/>
    <xf numFmtId="0" fontId="13" fillId="0" borderId="0" applyNumberFormat="0" applyFill="0" applyBorder="0" applyAlignment="0" applyProtection="0"/>
    <xf numFmtId="170" fontId="14" fillId="0" borderId="0" applyNumberFormat="0" applyFill="0" applyAlignment="0" applyProtection="0"/>
    <xf numFmtId="0" fontId="12" fillId="0" borderId="0"/>
    <xf numFmtId="44" fontId="34" fillId="0" borderId="0" applyFont="0" applyFill="0" applyBorder="0" applyAlignment="0" applyProtection="0"/>
    <xf numFmtId="174"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ill="0" applyBorder="0" applyAlignment="0" applyProtection="0"/>
    <xf numFmtId="5" fontId="3" fillId="0" borderId="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9" fontId="3" fillId="0" borderId="0" applyFill="0" applyBorder="0" applyAlignment="0" applyProtection="0"/>
    <xf numFmtId="179" fontId="3" fillId="0" borderId="0" applyFill="0" applyBorder="0" applyAlignment="0" applyProtection="0"/>
    <xf numFmtId="14" fontId="1" fillId="0" borderId="0" applyFill="0" applyBorder="0" applyAlignment="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2" fontId="3" fillId="0" borderId="0" applyFill="0" applyBorder="0" applyAlignment="0" applyProtection="0"/>
    <xf numFmtId="2" fontId="3" fillId="0" borderId="0" applyFill="0" applyBorder="0" applyAlignment="0" applyProtection="0"/>
    <xf numFmtId="38" fontId="15" fillId="3" borderId="0" applyNumberFormat="0" applyBorder="0" applyAlignment="0" applyProtection="0"/>
    <xf numFmtId="0" fontId="16" fillId="0" borderId="0" applyNumberFormat="0" applyFill="0" applyBorder="0" applyAlignment="0" applyProtection="0"/>
    <xf numFmtId="0" fontId="17" fillId="0" borderId="5" applyNumberFormat="0" applyAlignment="0" applyProtection="0">
      <alignment horizontal="left" vertical="center"/>
    </xf>
    <xf numFmtId="0" fontId="17" fillId="0" borderId="6">
      <alignment horizontal="left" vertical="center"/>
    </xf>
    <xf numFmtId="0" fontId="18" fillId="0" borderId="0"/>
    <xf numFmtId="0" fontId="19"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xf numFmtId="174" fontId="15" fillId="0" borderId="3">
      <alignment horizontal="right" vertical="center"/>
    </xf>
    <xf numFmtId="180" fontId="3" fillId="0" borderId="0">
      <protection locked="0"/>
    </xf>
    <xf numFmtId="180" fontId="3" fillId="0" borderId="0">
      <protection locked="0"/>
    </xf>
    <xf numFmtId="180" fontId="3" fillId="0" borderId="0">
      <protection locked="0"/>
    </xf>
    <xf numFmtId="180" fontId="3" fillId="0" borderId="0">
      <protection locked="0"/>
    </xf>
    <xf numFmtId="0" fontId="20" fillId="0" borderId="0"/>
    <xf numFmtId="0" fontId="21" fillId="0" borderId="7" applyNumberFormat="0" applyFill="0" applyAlignment="0" applyProtection="0"/>
    <xf numFmtId="0" fontId="3" fillId="3" borderId="8" applyAlignment="0">
      <alignment horizontal="center"/>
    </xf>
    <xf numFmtId="0" fontId="3" fillId="3" borderId="8" applyAlignment="0">
      <alignment horizontal="center"/>
    </xf>
    <xf numFmtId="10" fontId="15" fillId="4" borderId="8" applyNumberFormat="0" applyBorder="0" applyAlignment="0" applyProtection="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37"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22" fillId="0" borderId="0"/>
    <xf numFmtId="40" fontId="23" fillId="5" borderId="0">
      <alignment horizontal="right"/>
    </xf>
    <xf numFmtId="0" fontId="24" fillId="5" borderId="0">
      <alignment horizontal="right"/>
    </xf>
    <xf numFmtId="0" fontId="25" fillId="5" borderId="9"/>
    <xf numFmtId="0" fontId="25" fillId="0" borderId="0" applyBorder="0">
      <alignment horizontal="centerContinuous"/>
    </xf>
    <xf numFmtId="0" fontId="26" fillId="0" borderId="0" applyBorder="0">
      <alignment horizontal="centerContinuous"/>
    </xf>
    <xf numFmtId="0" fontId="12" fillId="0" borderId="0"/>
    <xf numFmtId="9" fontId="34" fillId="0" borderId="0" applyFont="0" applyFill="0" applyBorder="0" applyAlignment="0" applyProtection="0"/>
    <xf numFmtId="176" fontId="12" fillId="0" borderId="0" applyFont="0" applyFill="0" applyBorder="0" applyAlignment="0" applyProtection="0"/>
    <xf numFmtId="181"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0" fontId="10" fillId="0" borderId="10">
      <alignment horizontal="center"/>
    </xf>
    <xf numFmtId="3" fontId="27" fillId="0" borderId="0" applyFont="0" applyFill="0" applyBorder="0" applyAlignment="0" applyProtection="0"/>
    <xf numFmtId="0" fontId="27" fillId="6" borderId="0" applyNumberFormat="0" applyFont="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1" fillId="0" borderId="0" applyFill="0" applyBorder="0" applyAlignment="0"/>
    <xf numFmtId="182" fontId="12" fillId="0" borderId="0" applyFill="0" applyBorder="0" applyAlignment="0"/>
    <xf numFmtId="183" fontId="12" fillId="0" borderId="0" applyFill="0" applyBorder="0" applyAlignment="0"/>
    <xf numFmtId="40" fontId="28" fillId="0" borderId="0"/>
    <xf numFmtId="49" fontId="29" fillId="7" borderId="0">
      <alignment horizontal="left" vertical="center"/>
    </xf>
    <xf numFmtId="49" fontId="15" fillId="8" borderId="0"/>
    <xf numFmtId="49" fontId="3" fillId="9" borderId="0"/>
    <xf numFmtId="0" fontId="13" fillId="0" borderId="0" applyNumberFormat="0" applyFill="0" applyBorder="0" applyAlignment="0" applyProtection="0"/>
    <xf numFmtId="37" fontId="15" fillId="10" borderId="0" applyNumberFormat="0" applyBorder="0" applyAlignment="0" applyProtection="0"/>
    <xf numFmtId="37" fontId="15" fillId="0" borderId="0"/>
    <xf numFmtId="37" fontId="15" fillId="0" borderId="0"/>
    <xf numFmtId="3" fontId="30" fillId="0" borderId="7" applyProtection="0"/>
    <xf numFmtId="40" fontId="31" fillId="0" borderId="0" applyFont="0" applyFill="0" applyBorder="0" applyAlignment="0" applyProtection="0"/>
    <xf numFmtId="38" fontId="31" fillId="0" borderId="0" applyFont="0" applyFill="0" applyBorder="0" applyAlignment="0" applyProtection="0"/>
    <xf numFmtId="0" fontId="31" fillId="0" borderId="0"/>
    <xf numFmtId="184" fontId="31" fillId="0" borderId="0" applyFont="0" applyFill="0" applyBorder="0" applyAlignment="0" applyProtection="0"/>
    <xf numFmtId="185" fontId="31" fillId="0" borderId="0" applyFont="0" applyFill="0" applyBorder="0" applyAlignment="0" applyProtection="0"/>
  </cellStyleXfs>
  <cellXfs count="129">
    <xf numFmtId="0" fontId="0" fillId="0" borderId="0" xfId="0"/>
    <xf numFmtId="0" fontId="35" fillId="0" borderId="0" xfId="0" applyFont="1"/>
    <xf numFmtId="0" fontId="36" fillId="0" borderId="0" xfId="0" applyFont="1" applyAlignment="1">
      <alignment horizontal="center"/>
    </xf>
    <xf numFmtId="0" fontId="35" fillId="0" borderId="0" xfId="0" applyFont="1" applyAlignment="1">
      <alignment horizontal="left" indent="1"/>
    </xf>
    <xf numFmtId="164" fontId="35" fillId="0" borderId="0" xfId="66" applyNumberFormat="1" applyFont="1"/>
    <xf numFmtId="167" fontId="35" fillId="0" borderId="0" xfId="51" applyNumberFormat="1" applyFont="1"/>
    <xf numFmtId="164" fontId="35" fillId="0" borderId="11" xfId="66" applyNumberFormat="1" applyFont="1" applyBorder="1"/>
    <xf numFmtId="0" fontId="36" fillId="0" borderId="10" xfId="0" applyFont="1" applyBorder="1" applyAlignment="1">
      <alignment horizontal="center"/>
    </xf>
    <xf numFmtId="0" fontId="36" fillId="0" borderId="0" xfId="0" applyFont="1" applyAlignment="1">
      <alignment horizontal="center"/>
    </xf>
    <xf numFmtId="0" fontId="36" fillId="0" borderId="0" xfId="0" applyFont="1"/>
    <xf numFmtId="0" fontId="37" fillId="0" borderId="0" xfId="0" applyFont="1"/>
    <xf numFmtId="167" fontId="35" fillId="0" borderId="4" xfId="51" applyNumberFormat="1" applyFont="1" applyBorder="1"/>
    <xf numFmtId="164" fontId="35" fillId="0" borderId="12" xfId="66" applyNumberFormat="1" applyFont="1" applyBorder="1"/>
    <xf numFmtId="167" fontId="35" fillId="0" borderId="0" xfId="0" applyNumberFormat="1" applyFont="1"/>
    <xf numFmtId="167" fontId="35" fillId="0" borderId="4" xfId="0" applyNumberFormat="1" applyFont="1" applyBorder="1"/>
    <xf numFmtId="164" fontId="35" fillId="0" borderId="0" xfId="66" applyNumberFormat="1" applyFont="1" applyFill="1"/>
    <xf numFmtId="0" fontId="35" fillId="0" borderId="0" xfId="0" applyFont="1" applyFill="1"/>
    <xf numFmtId="167" fontId="35" fillId="0" borderId="3" xfId="51" applyNumberFormat="1" applyFont="1" applyFill="1" applyBorder="1"/>
    <xf numFmtId="167" fontId="35" fillId="0" borderId="0" xfId="51" applyNumberFormat="1" applyFont="1" applyFill="1"/>
    <xf numFmtId="164" fontId="35" fillId="0" borderId="12" xfId="66" applyNumberFormat="1" applyFont="1" applyFill="1" applyBorder="1"/>
    <xf numFmtId="0" fontId="35" fillId="0" borderId="0" xfId="0" applyFont="1" applyAlignment="1">
      <alignment vertical="top"/>
    </xf>
    <xf numFmtId="0" fontId="36" fillId="0" borderId="0" xfId="0" applyFont="1" applyAlignment="1">
      <alignment horizontal="center"/>
    </xf>
    <xf numFmtId="167" fontId="3" fillId="0" borderId="3" xfId="51" applyNumberFormat="1" applyFont="1" applyBorder="1"/>
    <xf numFmtId="170" fontId="35" fillId="0" borderId="0" xfId="128" applyNumberFormat="1" applyFont="1"/>
    <xf numFmtId="165" fontId="35" fillId="0" borderId="0" xfId="128" applyNumberFormat="1" applyFont="1" applyFill="1" applyAlignment="1">
      <alignment horizontal="center"/>
    </xf>
    <xf numFmtId="0" fontId="35" fillId="0" borderId="0" xfId="0" applyFont="1" applyFill="1" applyAlignment="1">
      <alignment horizontal="left" indent="1"/>
    </xf>
    <xf numFmtId="0" fontId="35" fillId="0" borderId="0" xfId="0" applyFont="1" applyFill="1" applyAlignment="1">
      <alignment horizontal="left" indent="4"/>
    </xf>
    <xf numFmtId="167" fontId="35" fillId="0" borderId="6" xfId="51" applyNumberFormat="1" applyFont="1" applyFill="1" applyBorder="1"/>
    <xf numFmtId="167" fontId="35" fillId="0" borderId="3" xfId="51" applyNumberFormat="1" applyFont="1" applyFill="1" applyBorder="1" applyAlignment="1">
      <alignment horizontal="right"/>
    </xf>
    <xf numFmtId="0" fontId="35" fillId="0" borderId="0" xfId="0" applyFont="1" applyFill="1" applyAlignment="1">
      <alignment horizontal="left" indent="16"/>
    </xf>
    <xf numFmtId="44" fontId="35" fillId="0" borderId="0" xfId="66" applyFont="1" applyFill="1"/>
    <xf numFmtId="168" fontId="35" fillId="0" borderId="0" xfId="66" applyNumberFormat="1" applyFont="1" applyFill="1"/>
    <xf numFmtId="167" fontId="35" fillId="0" borderId="0" xfId="51" applyNumberFormat="1" applyFont="1" applyFill="1" applyAlignment="1">
      <alignment horizontal="right"/>
    </xf>
    <xf numFmtId="167" fontId="35" fillId="0" borderId="4" xfId="51" applyNumberFormat="1" applyFont="1" applyFill="1" applyBorder="1"/>
    <xf numFmtId="0" fontId="36" fillId="0" borderId="10" xfId="0" applyFont="1" applyFill="1" applyBorder="1" applyAlignment="1">
      <alignment horizontal="center" wrapText="1"/>
    </xf>
    <xf numFmtId="0" fontId="36" fillId="0" borderId="0" xfId="0" applyFont="1" applyFill="1"/>
    <xf numFmtId="44" fontId="35" fillId="0" borderId="0" xfId="66" applyNumberFormat="1" applyFont="1" applyFill="1"/>
    <xf numFmtId="43" fontId="35" fillId="0" borderId="0" xfId="51" applyFont="1" applyFill="1"/>
    <xf numFmtId="44" fontId="35" fillId="0" borderId="12" xfId="66" applyNumberFormat="1" applyFont="1" applyFill="1" applyBorder="1"/>
    <xf numFmtId="0" fontId="36" fillId="0" borderId="0" xfId="0" applyFont="1" applyAlignment="1">
      <alignment horizontal="center"/>
    </xf>
    <xf numFmtId="0" fontId="3" fillId="0" borderId="0" xfId="0" applyFont="1"/>
    <xf numFmtId="167" fontId="3" fillId="0" borderId="0" xfId="51" applyNumberFormat="1" applyFont="1"/>
    <xf numFmtId="0" fontId="38" fillId="0" borderId="0" xfId="0" applyFont="1"/>
    <xf numFmtId="0" fontId="39" fillId="0" borderId="0" xfId="0" applyFont="1"/>
    <xf numFmtId="0" fontId="35" fillId="0" borderId="0" xfId="0" applyFont="1" applyBorder="1"/>
    <xf numFmtId="167" fontId="35" fillId="0" borderId="0" xfId="51" applyNumberFormat="1" applyFont="1" applyFill="1" applyBorder="1"/>
    <xf numFmtId="0" fontId="36" fillId="0" borderId="0" xfId="0" applyFont="1" applyBorder="1" applyAlignment="1">
      <alignment horizontal="center" wrapText="1"/>
    </xf>
    <xf numFmtId="0" fontId="36" fillId="0" borderId="0" xfId="0" applyFont="1" applyBorder="1"/>
    <xf numFmtId="164" fontId="35" fillId="0" borderId="0" xfId="66" applyNumberFormat="1" applyFont="1" applyBorder="1"/>
    <xf numFmtId="167" fontId="35" fillId="0" borderId="0" xfId="51" applyNumberFormat="1" applyFont="1" applyBorder="1"/>
    <xf numFmtId="0" fontId="40" fillId="0" borderId="0" xfId="0" applyFont="1" applyAlignment="1">
      <alignment horizontal="left" vertical="center"/>
    </xf>
    <xf numFmtId="0" fontId="37" fillId="0" borderId="0" xfId="0" applyFont="1" applyAlignment="1"/>
    <xf numFmtId="0" fontId="35" fillId="0" borderId="0" xfId="0" applyFont="1" applyAlignment="1">
      <alignment vertical="center" wrapText="1"/>
    </xf>
    <xf numFmtId="0" fontId="35" fillId="0" borderId="0" xfId="0" applyFont="1" applyFill="1" applyAlignment="1">
      <alignment horizontal="right"/>
    </xf>
    <xf numFmtId="0" fontId="41" fillId="0" borderId="0" xfId="0" applyFont="1" applyFill="1"/>
    <xf numFmtId="0" fontId="3" fillId="0" borderId="0" xfId="120" applyFont="1" applyFill="1"/>
    <xf numFmtId="0" fontId="3" fillId="0" borderId="0" xfId="120" applyFont="1" applyFill="1" applyAlignment="1">
      <alignment horizontal="left"/>
    </xf>
    <xf numFmtId="0" fontId="3" fillId="0" borderId="0" xfId="120" applyFont="1" applyAlignment="1">
      <alignment horizontal="left"/>
    </xf>
    <xf numFmtId="0" fontId="36" fillId="0" borderId="5" xfId="0" applyFont="1" applyFill="1" applyBorder="1" applyAlignment="1">
      <alignment horizontal="center" vertical="center"/>
    </xf>
    <xf numFmtId="0" fontId="36" fillId="0" borderId="5" xfId="0" applyFont="1" applyFill="1" applyBorder="1" applyAlignment="1">
      <alignment horizontal="center" vertical="center" wrapText="1"/>
    </xf>
    <xf numFmtId="0" fontId="36" fillId="0" borderId="10" xfId="0" applyFont="1" applyFill="1" applyBorder="1" applyAlignment="1">
      <alignment horizontal="center" vertical="center"/>
    </xf>
    <xf numFmtId="0" fontId="35" fillId="0" borderId="0" xfId="0" applyFont="1" applyAlignment="1"/>
    <xf numFmtId="0" fontId="36" fillId="0" borderId="10" xfId="0" applyFont="1" applyBorder="1" applyAlignment="1">
      <alignment horizontal="center"/>
    </xf>
    <xf numFmtId="0" fontId="4" fillId="0" borderId="0" xfId="0" applyFont="1" applyAlignment="1">
      <alignment vertical="top" wrapText="1"/>
    </xf>
    <xf numFmtId="0" fontId="4" fillId="0" borderId="0" xfId="0" applyFont="1" applyAlignment="1">
      <alignment vertical="center" wrapText="1"/>
    </xf>
    <xf numFmtId="0" fontId="1" fillId="0" borderId="0" xfId="0" applyFont="1" applyAlignment="1">
      <alignment vertical="top" wrapText="1"/>
    </xf>
    <xf numFmtId="0" fontId="35" fillId="0" borderId="0" xfId="0" applyFont="1" applyFill="1" applyAlignment="1"/>
    <xf numFmtId="0" fontId="36" fillId="0" borderId="0" xfId="0" applyFont="1" applyFill="1" applyAlignment="1">
      <alignment horizontal="center"/>
    </xf>
    <xf numFmtId="0" fontId="36" fillId="0" borderId="0" xfId="0" applyFont="1" applyAlignment="1">
      <alignment horizontal="center"/>
    </xf>
    <xf numFmtId="0" fontId="35" fillId="0" borderId="0" xfId="0" applyFont="1" applyAlignment="1">
      <alignment horizontal="left" vertical="center" wrapText="1" indent="2"/>
    </xf>
    <xf numFmtId="0" fontId="36" fillId="0" borderId="10" xfId="0" applyFont="1" applyBorder="1" applyAlignment="1">
      <alignment horizontal="center"/>
    </xf>
    <xf numFmtId="0" fontId="1" fillId="0" borderId="0" xfId="0" applyFont="1" applyAlignment="1">
      <alignment horizontal="left" vertical="center" wrapText="1"/>
    </xf>
    <xf numFmtId="0" fontId="35" fillId="0" borderId="0" xfId="0" applyFont="1" applyAlignment="1">
      <alignment horizontal="left" vertical="center" wrapText="1"/>
    </xf>
    <xf numFmtId="0" fontId="36" fillId="0" borderId="0" xfId="0" applyFont="1" applyBorder="1" applyAlignment="1">
      <alignment horizontal="center"/>
    </xf>
    <xf numFmtId="0" fontId="36" fillId="0" borderId="10" xfId="0" applyFont="1" applyBorder="1" applyAlignment="1">
      <alignment horizontal="center" vertical="center"/>
    </xf>
    <xf numFmtId="0" fontId="35" fillId="0" borderId="0" xfId="0" applyFont="1" applyAlignment="1">
      <alignment vertical="center"/>
    </xf>
    <xf numFmtId="43" fontId="35" fillId="0" borderId="0" xfId="51" applyFont="1" applyFill="1" applyAlignment="1">
      <alignment horizontal="right"/>
    </xf>
    <xf numFmtId="178" fontId="35" fillId="0" borderId="0" xfId="128" applyNumberFormat="1" applyFont="1" applyAlignment="1">
      <alignment horizontal="right"/>
    </xf>
    <xf numFmtId="9" fontId="35" fillId="0" borderId="0" xfId="0" applyNumberFormat="1" applyFont="1" applyAlignment="1">
      <alignment horizontal="center"/>
    </xf>
    <xf numFmtId="9" fontId="35" fillId="0" borderId="0" xfId="128" applyFont="1" applyAlignment="1">
      <alignment horizontal="center"/>
    </xf>
    <xf numFmtId="9" fontId="35" fillId="0" borderId="0" xfId="128"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5" fillId="0" borderId="0" xfId="0" applyFont="1" applyAlignment="1">
      <alignment horizontal="center"/>
    </xf>
    <xf numFmtId="0" fontId="36" fillId="0" borderId="0" xfId="0" applyFont="1" applyAlignment="1">
      <alignment horizontal="center"/>
    </xf>
    <xf numFmtId="0" fontId="36" fillId="0" borderId="10" xfId="0" applyFont="1" applyBorder="1" applyAlignment="1">
      <alignment horizontal="center"/>
    </xf>
    <xf numFmtId="186" fontId="3" fillId="0" borderId="0" xfId="128" quotePrefix="1" applyNumberFormat="1"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186" fontId="3" fillId="0" borderId="0" xfId="128" quotePrefix="1" applyNumberFormat="1" applyFont="1" applyAlignment="1">
      <alignment horizontal="center"/>
    </xf>
    <xf numFmtId="0" fontId="1" fillId="0" borderId="0" xfId="0" applyFont="1" applyFill="1"/>
    <xf numFmtId="0" fontId="36" fillId="0" borderId="10" xfId="0" applyFont="1" applyBorder="1" applyAlignment="1">
      <alignment horizontal="center"/>
    </xf>
    <xf numFmtId="0" fontId="36" fillId="0" borderId="0" xfId="0" applyFont="1" applyFill="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1" fillId="0" borderId="0" xfId="0" applyFont="1" applyAlignment="1">
      <alignment horizontal="left" vertical="top" wrapText="1"/>
    </xf>
    <xf numFmtId="0" fontId="36" fillId="0" borderId="0" xfId="0" applyFont="1" applyAlignment="1">
      <alignment horizontal="center"/>
    </xf>
    <xf numFmtId="0" fontId="36" fillId="0" borderId="10" xfId="0" applyFont="1" applyBorder="1" applyAlignment="1">
      <alignment horizontal="center"/>
    </xf>
    <xf numFmtId="0" fontId="36" fillId="0" borderId="10" xfId="0" applyFont="1" applyBorder="1" applyAlignment="1">
      <alignment horizontal="center"/>
    </xf>
    <xf numFmtId="0" fontId="35" fillId="0" borderId="0" xfId="0" applyFont="1" applyAlignment="1">
      <alignment horizontal="center"/>
    </xf>
    <xf numFmtId="16" fontId="36" fillId="0" borderId="10" xfId="0" quotePrefix="1" applyNumberFormat="1" applyFont="1" applyFill="1" applyBorder="1" applyAlignment="1">
      <alignment horizontal="center"/>
    </xf>
    <xf numFmtId="0" fontId="36" fillId="0" borderId="10" xfId="0" applyFont="1" applyFill="1" applyBorder="1" applyAlignment="1">
      <alignment horizontal="center"/>
    </xf>
    <xf numFmtId="0" fontId="35" fillId="0" borderId="0" xfId="0" applyFont="1" applyFill="1" applyAlignment="1">
      <alignment horizontal="left"/>
    </xf>
    <xf numFmtId="0" fontId="37" fillId="0" borderId="0" xfId="0" applyFont="1" applyAlignment="1">
      <alignment horizontal="center"/>
    </xf>
    <xf numFmtId="0" fontId="35" fillId="0" borderId="0" xfId="0" applyFont="1" applyAlignment="1">
      <alignment horizontal="center" wrapText="1"/>
    </xf>
    <xf numFmtId="0" fontId="36" fillId="0" borderId="0" xfId="0" applyFont="1" applyFill="1" applyAlignment="1">
      <alignment horizontal="center"/>
    </xf>
    <xf numFmtId="0" fontId="35" fillId="0" borderId="0" xfId="0" applyFont="1" applyFill="1" applyAlignment="1">
      <alignment horizontal="center"/>
    </xf>
    <xf numFmtId="0" fontId="37" fillId="0" borderId="0" xfId="0" applyFont="1" applyAlignment="1">
      <alignment horizontal="center" wrapText="1"/>
    </xf>
    <xf numFmtId="0" fontId="36" fillId="0" borderId="0" xfId="0" applyFont="1" applyAlignment="1">
      <alignment horizontal="center"/>
    </xf>
    <xf numFmtId="0" fontId="1" fillId="0" borderId="0" xfId="0" applyFont="1" applyAlignment="1">
      <alignment horizontal="left" vertical="top" wrapText="1"/>
    </xf>
    <xf numFmtId="0" fontId="4" fillId="0" borderId="0" xfId="0" applyFont="1" applyAlignment="1">
      <alignment horizontal="left" vertical="center" wrapText="1"/>
    </xf>
    <xf numFmtId="0" fontId="1" fillId="0" borderId="0" xfId="0" applyFont="1" applyAlignment="1">
      <alignment horizontal="left" vertical="center" wrapText="1" indent="2"/>
    </xf>
    <xf numFmtId="0" fontId="35" fillId="0" borderId="0" xfId="0" applyFont="1" applyAlignment="1">
      <alignment horizontal="left" vertical="center" wrapText="1" indent="2"/>
    </xf>
    <xf numFmtId="0" fontId="35" fillId="0" borderId="0" xfId="0" applyFont="1" applyAlignment="1">
      <alignment horizontal="left" vertical="center" wrapText="1"/>
    </xf>
    <xf numFmtId="0" fontId="18" fillId="0" borderId="0" xfId="0" applyFont="1" applyFill="1" applyAlignment="1">
      <alignment horizontal="left" vertical="top" wrapText="1"/>
    </xf>
    <xf numFmtId="0" fontId="4" fillId="0" borderId="0" xfId="0" applyFont="1" applyAlignment="1">
      <alignment horizontal="left" vertical="center"/>
    </xf>
    <xf numFmtId="0" fontId="4" fillId="12" borderId="0" xfId="0" applyFont="1" applyFill="1" applyAlignment="1">
      <alignment horizontal="left" vertical="top" wrapText="1"/>
    </xf>
    <xf numFmtId="0" fontId="42" fillId="0" borderId="13" xfId="0" applyFont="1" applyFill="1" applyBorder="1" applyAlignment="1">
      <alignment horizontal="center"/>
    </xf>
    <xf numFmtId="0" fontId="36" fillId="11" borderId="0" xfId="0" applyFont="1" applyFill="1" applyBorder="1" applyAlignment="1">
      <alignment horizontal="center" wrapText="1"/>
    </xf>
    <xf numFmtId="0" fontId="1" fillId="0" borderId="0" xfId="0" applyFont="1" applyAlignment="1">
      <alignment horizontal="center" vertical="center" wrapText="1"/>
    </xf>
    <xf numFmtId="0" fontId="35" fillId="0" borderId="0" xfId="0" applyFont="1" applyAlignment="1">
      <alignment horizontal="center" vertical="center" wrapText="1"/>
    </xf>
    <xf numFmtId="0" fontId="36" fillId="11" borderId="0" xfId="0" applyFont="1" applyFill="1" applyAlignment="1">
      <alignment horizontal="center"/>
    </xf>
    <xf numFmtId="0" fontId="1" fillId="0" borderId="0" xfId="0" applyFont="1" applyAlignment="1">
      <alignment horizontal="left" vertical="center" wrapText="1"/>
    </xf>
    <xf numFmtId="0" fontId="36" fillId="0" borderId="13"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3" xfId="0" applyFont="1" applyBorder="1" applyAlignment="1">
      <alignment horizontal="center" wrapText="1"/>
    </xf>
    <xf numFmtId="0" fontId="36" fillId="0" borderId="10" xfId="0" applyFont="1" applyBorder="1" applyAlignment="1">
      <alignment horizontal="center" wrapText="1"/>
    </xf>
    <xf numFmtId="0" fontId="36" fillId="0" borderId="10" xfId="0" applyFont="1" applyBorder="1" applyAlignment="1">
      <alignment horizontal="center"/>
    </xf>
  </cellXfs>
  <cellStyles count="170">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_?.????" xfId="12" xr:uid="{00000000-0005-0000-0000-00000B000000}"/>
    <cellStyle name="_Agilent Restated Financial FY02-Q306 v.7" xfId="13" xr:uid="{00000000-0005-0000-0000-00000C000000}"/>
    <cellStyle name="_Amount" xfId="14" xr:uid="{00000000-0005-0000-0000-00000D000000}"/>
    <cellStyle name="_Apr '05 financials recon v5" xfId="15" xr:uid="{00000000-0005-0000-0000-00000E000000}"/>
    <cellStyle name="_Center" xfId="16" xr:uid="{00000000-0005-0000-0000-00000F000000}"/>
    <cellStyle name="_Copy of FY06 Jan Cash Flow v10" xfId="17" xr:uid="{00000000-0005-0000-0000-000010000000}"/>
    <cellStyle name="_Copy of FY06 Jan Cash Flow v10 2" xfId="18" xr:uid="{00000000-0005-0000-0000-000011000000}"/>
    <cellStyle name="_Desc" xfId="19" xr:uid="{00000000-0005-0000-0000-000012000000}"/>
    <cellStyle name="_Disc Ops Footnote v3 - Balance sheet" xfId="20" xr:uid="{00000000-0005-0000-0000-000013000000}"/>
    <cellStyle name="_Disc Ops Footnote v3 - Balance sheet 2" xfId="21" xr:uid="{00000000-0005-0000-0000-000014000000}"/>
    <cellStyle name="_DOH Q107 Back up" xfId="22" xr:uid="{00000000-0005-0000-0000-000015000000}"/>
    <cellStyle name="_Inc Stmt-press release 5-9" xfId="23" xr:uid="{00000000-0005-0000-0000-000016000000}"/>
    <cellStyle name="_Oct'05 financials recon - DISC OPS v5" xfId="24" xr:uid="{00000000-0005-0000-0000-000017000000}"/>
    <cellStyle name="_Oct'05 financials recon - DISC OPS v5 2" xfId="25" xr:uid="{00000000-0005-0000-0000-000018000000}"/>
    <cellStyle name="_PY PF web tables" xfId="26" xr:uid="{00000000-0005-0000-0000-000019000000}"/>
    <cellStyle name="_PY PF web tables 2" xfId="27" xr:uid="{00000000-0005-0000-0000-00001A000000}"/>
    <cellStyle name="_Q106Recon" xfId="28" xr:uid="{00000000-0005-0000-0000-00001B000000}"/>
    <cellStyle name="_Q106Recon 2" xfId="29" xr:uid="{00000000-0005-0000-0000-00001C000000}"/>
    <cellStyle name="_Q2'09 ATD Conf Call Notes Essbase 5.13.09" xfId="30" xr:uid="{00000000-0005-0000-0000-00001D000000}"/>
    <cellStyle name="£ BP" xfId="31" xr:uid="{00000000-0005-0000-0000-00001E000000}"/>
    <cellStyle name="£ BP 2" xfId="32" xr:uid="{00000000-0005-0000-0000-00001F000000}"/>
    <cellStyle name="¥ JY" xfId="33" xr:uid="{00000000-0005-0000-0000-000020000000}"/>
    <cellStyle name="¥ JY 2" xfId="34" xr:uid="{00000000-0005-0000-0000-000021000000}"/>
    <cellStyle name="Actual Date" xfId="35" xr:uid="{00000000-0005-0000-0000-000022000000}"/>
    <cellStyle name="Actual Date 2" xfId="36" xr:uid="{00000000-0005-0000-0000-000023000000}"/>
    <cellStyle name="Bold/Border" xfId="37" xr:uid="{00000000-0005-0000-0000-000024000000}"/>
    <cellStyle name="Border" xfId="38" xr:uid="{00000000-0005-0000-0000-000025000000}"/>
    <cellStyle name="Bullet" xfId="39" xr:uid="{00000000-0005-0000-0000-000026000000}"/>
    <cellStyle name="Bullet 2" xfId="40" xr:uid="{00000000-0005-0000-0000-000027000000}"/>
    <cellStyle name="C:\WINNT" xfId="41" xr:uid="{00000000-0005-0000-0000-000028000000}"/>
    <cellStyle name="C:\WINNT 2" xfId="42" xr:uid="{00000000-0005-0000-0000-000029000000}"/>
    <cellStyle name="Calc Currency (0)" xfId="43" xr:uid="{00000000-0005-0000-0000-00002A000000}"/>
    <cellStyle name="Calc Currency (2)" xfId="44" xr:uid="{00000000-0005-0000-0000-00002B000000}"/>
    <cellStyle name="Calc Percent (0)" xfId="45" xr:uid="{00000000-0005-0000-0000-00002C000000}"/>
    <cellStyle name="Calc Percent (1)" xfId="46" xr:uid="{00000000-0005-0000-0000-00002D000000}"/>
    <cellStyle name="Calc Percent (2)" xfId="47" xr:uid="{00000000-0005-0000-0000-00002E000000}"/>
    <cellStyle name="Calc Units (0)" xfId="48" xr:uid="{00000000-0005-0000-0000-00002F000000}"/>
    <cellStyle name="Calc Units (1)" xfId="49" xr:uid="{00000000-0005-0000-0000-000030000000}"/>
    <cellStyle name="Calc Units (2)" xfId="50" xr:uid="{00000000-0005-0000-0000-000031000000}"/>
    <cellStyle name="Comma" xfId="51" builtinId="3"/>
    <cellStyle name="Comma [00]" xfId="52" xr:uid="{00000000-0005-0000-0000-000033000000}"/>
    <cellStyle name="Comma 2" xfId="53" xr:uid="{00000000-0005-0000-0000-000034000000}"/>
    <cellStyle name="Comma 2 2" xfId="54" xr:uid="{00000000-0005-0000-0000-000035000000}"/>
    <cellStyle name="Comma 3" xfId="55" xr:uid="{00000000-0005-0000-0000-000036000000}"/>
    <cellStyle name="Comma 3 2" xfId="56" xr:uid="{00000000-0005-0000-0000-000037000000}"/>
    <cellStyle name="Comma 37" xfId="57" xr:uid="{00000000-0005-0000-0000-000038000000}"/>
    <cellStyle name="Comma 38" xfId="58" xr:uid="{00000000-0005-0000-0000-000039000000}"/>
    <cellStyle name="Comma0" xfId="59" xr:uid="{00000000-0005-0000-0000-00003A000000}"/>
    <cellStyle name="Comma0 - Style3" xfId="60" xr:uid="{00000000-0005-0000-0000-00003B000000}"/>
    <cellStyle name="Comma0 2" xfId="61" xr:uid="{00000000-0005-0000-0000-00003C000000}"/>
    <cellStyle name="Comma0 3" xfId="62" xr:uid="{00000000-0005-0000-0000-00003D000000}"/>
    <cellStyle name="Comma0_02-2006 EPS" xfId="63" xr:uid="{00000000-0005-0000-0000-00003E000000}"/>
    <cellStyle name="Compressed" xfId="64" xr:uid="{00000000-0005-0000-0000-00003F000000}"/>
    <cellStyle name="Curren - Style4" xfId="65" xr:uid="{00000000-0005-0000-0000-000040000000}"/>
    <cellStyle name="Currency" xfId="66" builtinId="4"/>
    <cellStyle name="Currency [00]" xfId="67" xr:uid="{00000000-0005-0000-0000-000042000000}"/>
    <cellStyle name="Currency 2" xfId="68" xr:uid="{00000000-0005-0000-0000-000043000000}"/>
    <cellStyle name="Currency 2 2" xfId="69" xr:uid="{00000000-0005-0000-0000-000044000000}"/>
    <cellStyle name="Currency 3" xfId="70" xr:uid="{00000000-0005-0000-0000-000045000000}"/>
    <cellStyle name="Currency 3 2" xfId="71" xr:uid="{00000000-0005-0000-0000-000046000000}"/>
    <cellStyle name="Currency 34" xfId="72" xr:uid="{00000000-0005-0000-0000-000047000000}"/>
    <cellStyle name="Currency0" xfId="73" xr:uid="{00000000-0005-0000-0000-000048000000}"/>
    <cellStyle name="Currency0 2" xfId="74" xr:uid="{00000000-0005-0000-0000-000049000000}"/>
    <cellStyle name="Dash" xfId="75" xr:uid="{00000000-0005-0000-0000-00004A000000}"/>
    <cellStyle name="Dash 2" xfId="76" xr:uid="{00000000-0005-0000-0000-00004B000000}"/>
    <cellStyle name="Date" xfId="77" xr:uid="{00000000-0005-0000-0000-00004C000000}"/>
    <cellStyle name="Date 2" xfId="78" xr:uid="{00000000-0005-0000-0000-00004D000000}"/>
    <cellStyle name="Date Short" xfId="79" xr:uid="{00000000-0005-0000-0000-00004E000000}"/>
    <cellStyle name="Enter Currency (0)" xfId="80" xr:uid="{00000000-0005-0000-0000-00004F000000}"/>
    <cellStyle name="Enter Currency (2)" xfId="81" xr:uid="{00000000-0005-0000-0000-000050000000}"/>
    <cellStyle name="Enter Units (0)" xfId="82" xr:uid="{00000000-0005-0000-0000-000051000000}"/>
    <cellStyle name="Enter Units (1)" xfId="83" xr:uid="{00000000-0005-0000-0000-000052000000}"/>
    <cellStyle name="Enter Units (2)" xfId="84" xr:uid="{00000000-0005-0000-0000-000053000000}"/>
    <cellStyle name="Fixed" xfId="85" xr:uid="{00000000-0005-0000-0000-000054000000}"/>
    <cellStyle name="Fixed 2" xfId="86" xr:uid="{00000000-0005-0000-0000-000055000000}"/>
    <cellStyle name="Grey" xfId="87" xr:uid="{00000000-0005-0000-0000-000056000000}"/>
    <cellStyle name="HEADER" xfId="88" xr:uid="{00000000-0005-0000-0000-000057000000}"/>
    <cellStyle name="Header1" xfId="89" xr:uid="{00000000-0005-0000-0000-000058000000}"/>
    <cellStyle name="Header2" xfId="90" xr:uid="{00000000-0005-0000-0000-000059000000}"/>
    <cellStyle name="Heading" xfId="91" xr:uid="{00000000-0005-0000-0000-00005A000000}"/>
    <cellStyle name="Heading 1 2" xfId="92" xr:uid="{00000000-0005-0000-0000-00005B000000}"/>
    <cellStyle name="Heading 2 2" xfId="93" xr:uid="{00000000-0005-0000-0000-00005C000000}"/>
    <cellStyle name="Heading 2 2 2" xfId="94" xr:uid="{00000000-0005-0000-0000-00005D000000}"/>
    <cellStyle name="Heading 5" xfId="95" xr:uid="{00000000-0005-0000-0000-00005E000000}"/>
    <cellStyle name="heading info" xfId="96" xr:uid="{00000000-0005-0000-0000-00005F000000}"/>
    <cellStyle name="Heading1" xfId="97" xr:uid="{00000000-0005-0000-0000-000060000000}"/>
    <cellStyle name="Heading1 2" xfId="98" xr:uid="{00000000-0005-0000-0000-000061000000}"/>
    <cellStyle name="Heading2" xfId="99" xr:uid="{00000000-0005-0000-0000-000062000000}"/>
    <cellStyle name="Heading2 2" xfId="100" xr:uid="{00000000-0005-0000-0000-000063000000}"/>
    <cellStyle name="Heading3" xfId="101" xr:uid="{00000000-0005-0000-0000-000064000000}"/>
    <cellStyle name="HIGHLIGHT" xfId="102" xr:uid="{00000000-0005-0000-0000-000065000000}"/>
    <cellStyle name="IMR" xfId="103" xr:uid="{00000000-0005-0000-0000-000066000000}"/>
    <cellStyle name="IMR 2" xfId="104" xr:uid="{00000000-0005-0000-0000-000067000000}"/>
    <cellStyle name="Input [yellow]" xfId="105" xr:uid="{00000000-0005-0000-0000-000068000000}"/>
    <cellStyle name="Link Currency (0)" xfId="106" xr:uid="{00000000-0005-0000-0000-000069000000}"/>
    <cellStyle name="Link Currency (2)" xfId="107" xr:uid="{00000000-0005-0000-0000-00006A000000}"/>
    <cellStyle name="Link Units (0)" xfId="108" xr:uid="{00000000-0005-0000-0000-00006B000000}"/>
    <cellStyle name="Link Units (1)" xfId="109" xr:uid="{00000000-0005-0000-0000-00006C000000}"/>
    <cellStyle name="Link Units (2)" xfId="110" xr:uid="{00000000-0005-0000-0000-00006D000000}"/>
    <cellStyle name="no dec" xfId="111" xr:uid="{00000000-0005-0000-0000-00006E000000}"/>
    <cellStyle name="Normal" xfId="0" builtinId="0"/>
    <cellStyle name="Normal - Style1" xfId="112" xr:uid="{00000000-0005-0000-0000-000070000000}"/>
    <cellStyle name="Normal - Style1 2" xfId="113" xr:uid="{00000000-0005-0000-0000-000071000000}"/>
    <cellStyle name="Normal 2" xfId="114" xr:uid="{00000000-0005-0000-0000-000072000000}"/>
    <cellStyle name="Normal 2 4" xfId="115" xr:uid="{00000000-0005-0000-0000-000073000000}"/>
    <cellStyle name="Normal 3" xfId="116" xr:uid="{00000000-0005-0000-0000-000074000000}"/>
    <cellStyle name="Normal 3 2" xfId="117" xr:uid="{00000000-0005-0000-0000-000075000000}"/>
    <cellStyle name="Normal 4" xfId="118" xr:uid="{00000000-0005-0000-0000-000076000000}"/>
    <cellStyle name="Normal 4 2" xfId="119" xr:uid="{00000000-0005-0000-0000-000077000000}"/>
    <cellStyle name="Normal_Q1'01 Press Release 2" xfId="120" xr:uid="{00000000-0005-0000-0000-000078000000}"/>
    <cellStyle name="Normal2" xfId="121" xr:uid="{00000000-0005-0000-0000-000079000000}"/>
    <cellStyle name="Output Amounts" xfId="122" xr:uid="{00000000-0005-0000-0000-00007A000000}"/>
    <cellStyle name="Output Column Headings" xfId="123" xr:uid="{00000000-0005-0000-0000-00007B000000}"/>
    <cellStyle name="Output Line Items" xfId="124" xr:uid="{00000000-0005-0000-0000-00007C000000}"/>
    <cellStyle name="Output Report Heading" xfId="125" xr:uid="{00000000-0005-0000-0000-00007D000000}"/>
    <cellStyle name="Output Report Title" xfId="126" xr:uid="{00000000-0005-0000-0000-00007E000000}"/>
    <cellStyle name="Percen - Style1" xfId="127" xr:uid="{00000000-0005-0000-0000-00007F000000}"/>
    <cellStyle name="Percent" xfId="128" builtinId="5"/>
    <cellStyle name="Percent [0]" xfId="129" xr:uid="{00000000-0005-0000-0000-000081000000}"/>
    <cellStyle name="Percent [00]" xfId="130" xr:uid="{00000000-0005-0000-0000-000082000000}"/>
    <cellStyle name="Percent [2]" xfId="131" xr:uid="{00000000-0005-0000-0000-000083000000}"/>
    <cellStyle name="Percent [2] 2" xfId="132" xr:uid="{00000000-0005-0000-0000-000084000000}"/>
    <cellStyle name="Percent 2" xfId="133" xr:uid="{00000000-0005-0000-0000-000085000000}"/>
    <cellStyle name="Percent 2 2" xfId="134" xr:uid="{00000000-0005-0000-0000-000086000000}"/>
    <cellStyle name="Percent 3" xfId="135" xr:uid="{00000000-0005-0000-0000-000087000000}"/>
    <cellStyle name="Percent 3 2" xfId="136" xr:uid="{00000000-0005-0000-0000-000088000000}"/>
    <cellStyle name="Percent 3 2 2" xfId="137" xr:uid="{00000000-0005-0000-0000-000089000000}"/>
    <cellStyle name="Percent 36" xfId="138" xr:uid="{00000000-0005-0000-0000-00008A000000}"/>
    <cellStyle name="Percent 37" xfId="139" xr:uid="{00000000-0005-0000-0000-00008B000000}"/>
    <cellStyle name="PrePop Currency (0)" xfId="140" xr:uid="{00000000-0005-0000-0000-00008C000000}"/>
    <cellStyle name="PrePop Currency (2)" xfId="141" xr:uid="{00000000-0005-0000-0000-00008D000000}"/>
    <cellStyle name="PrePop Units (0)" xfId="142" xr:uid="{00000000-0005-0000-0000-00008E000000}"/>
    <cellStyle name="PrePop Units (1)" xfId="143" xr:uid="{00000000-0005-0000-0000-00008F000000}"/>
    <cellStyle name="PrePop Units (2)" xfId="144" xr:uid="{00000000-0005-0000-0000-000090000000}"/>
    <cellStyle name="PSChar" xfId="145" xr:uid="{00000000-0005-0000-0000-000091000000}"/>
    <cellStyle name="PSDate" xfId="146" xr:uid="{00000000-0005-0000-0000-000092000000}"/>
    <cellStyle name="PSDec" xfId="147" xr:uid="{00000000-0005-0000-0000-000093000000}"/>
    <cellStyle name="PSHeading" xfId="148" xr:uid="{00000000-0005-0000-0000-000094000000}"/>
    <cellStyle name="PSInt" xfId="149" xr:uid="{00000000-0005-0000-0000-000095000000}"/>
    <cellStyle name="PSSpacer" xfId="150" xr:uid="{00000000-0005-0000-0000-000096000000}"/>
    <cellStyle name="Style 1" xfId="151" xr:uid="{00000000-0005-0000-0000-000097000000}"/>
    <cellStyle name="Style 1 2" xfId="152" xr:uid="{00000000-0005-0000-0000-000098000000}"/>
    <cellStyle name="Text Indent A" xfId="153" xr:uid="{00000000-0005-0000-0000-000099000000}"/>
    <cellStyle name="Text Indent B" xfId="154" xr:uid="{00000000-0005-0000-0000-00009A000000}"/>
    <cellStyle name="Text Indent C" xfId="155" xr:uid="{00000000-0005-0000-0000-00009B000000}"/>
    <cellStyle name="Times New Roman" xfId="156" xr:uid="{00000000-0005-0000-0000-00009C000000}"/>
    <cellStyle name="Title1" xfId="157" xr:uid="{00000000-0005-0000-0000-00009D000000}"/>
    <cellStyle name="Title2" xfId="158" xr:uid="{00000000-0005-0000-0000-00009E000000}"/>
    <cellStyle name="Title3" xfId="159" xr:uid="{00000000-0005-0000-0000-00009F000000}"/>
    <cellStyle name="Total 2" xfId="160" xr:uid="{00000000-0005-0000-0000-0000A0000000}"/>
    <cellStyle name="Unprot" xfId="161" xr:uid="{00000000-0005-0000-0000-0000A1000000}"/>
    <cellStyle name="Unprot$" xfId="162" xr:uid="{00000000-0005-0000-0000-0000A2000000}"/>
    <cellStyle name="Unprot$ 2" xfId="163" xr:uid="{00000000-0005-0000-0000-0000A3000000}"/>
    <cellStyle name="Unprotect" xfId="164" xr:uid="{00000000-0005-0000-0000-0000A4000000}"/>
    <cellStyle name="桁区切り [0.00]_Book2" xfId="165" xr:uid="{00000000-0005-0000-0000-0000A5000000}"/>
    <cellStyle name="桁区切り_Book2" xfId="166" xr:uid="{00000000-0005-0000-0000-0000A6000000}"/>
    <cellStyle name="標準_Book2" xfId="167" xr:uid="{00000000-0005-0000-0000-0000A7000000}"/>
    <cellStyle name="通貨 [0.00]_Book2" xfId="168" xr:uid="{00000000-0005-0000-0000-0000A8000000}"/>
    <cellStyle name="通貨_Book2" xfId="169" xr:uid="{00000000-0005-0000-0000-0000A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tabSelected="1" zoomScale="80" zoomScaleNormal="80" workbookViewId="0">
      <selection sqref="A1:I1"/>
    </sheetView>
  </sheetViews>
  <sheetFormatPr defaultColWidth="9.1796875" defaultRowHeight="15.75" customHeight="1"/>
  <cols>
    <col min="1" max="1" width="51.81640625" style="1" customWidth="1"/>
    <col min="2" max="2" width="12.7265625" style="1" customWidth="1"/>
    <col min="3" max="3" width="3.81640625" style="1" customWidth="1"/>
    <col min="4" max="4" width="12.7265625" style="1" customWidth="1"/>
    <col min="5" max="5" width="3.81640625" style="1" customWidth="1"/>
    <col min="6" max="6" width="12.7265625" style="1" customWidth="1"/>
    <col min="7" max="7" width="3.81640625" style="1" customWidth="1"/>
    <col min="8" max="8" width="12.7265625" style="1" customWidth="1"/>
    <col min="9" max="16384" width="9.1796875" style="1"/>
  </cols>
  <sheetData>
    <row r="1" spans="1:9" ht="15.75" customHeight="1">
      <c r="A1" s="104" t="s">
        <v>0</v>
      </c>
      <c r="B1" s="104"/>
      <c r="C1" s="104"/>
      <c r="D1" s="104"/>
      <c r="E1" s="104"/>
      <c r="F1" s="104"/>
      <c r="G1" s="104"/>
      <c r="H1" s="104"/>
      <c r="I1" s="104"/>
    </row>
    <row r="2" spans="1:9" ht="15.75" customHeight="1">
      <c r="A2" s="104" t="s">
        <v>1</v>
      </c>
      <c r="B2" s="104"/>
      <c r="C2" s="104"/>
      <c r="D2" s="104"/>
      <c r="E2" s="104"/>
      <c r="F2" s="104"/>
      <c r="G2" s="104"/>
      <c r="H2" s="104"/>
    </row>
    <row r="3" spans="1:9" ht="15.75" customHeight="1">
      <c r="A3" s="104" t="s">
        <v>2</v>
      </c>
      <c r="B3" s="104"/>
      <c r="C3" s="104"/>
      <c r="D3" s="104"/>
      <c r="E3" s="104"/>
      <c r="F3" s="104"/>
      <c r="G3" s="104"/>
      <c r="H3" s="104"/>
    </row>
    <row r="4" spans="1:9" ht="15.75" customHeight="1">
      <c r="A4" s="104" t="s">
        <v>3</v>
      </c>
      <c r="B4" s="104"/>
      <c r="C4" s="104"/>
      <c r="D4" s="104"/>
      <c r="E4" s="104"/>
      <c r="F4" s="104"/>
      <c r="G4" s="104"/>
      <c r="H4" s="104"/>
    </row>
    <row r="5" spans="1:9" ht="15.75" customHeight="1">
      <c r="A5" s="104" t="s">
        <v>4</v>
      </c>
      <c r="B5" s="104"/>
      <c r="C5" s="104"/>
      <c r="D5" s="104"/>
      <c r="E5" s="104"/>
      <c r="F5" s="104"/>
      <c r="G5" s="104"/>
      <c r="H5" s="104"/>
    </row>
    <row r="6" spans="1:9" ht="15.75" customHeight="1">
      <c r="A6" s="16"/>
      <c r="B6" s="16"/>
      <c r="C6" s="16"/>
      <c r="D6" s="16"/>
      <c r="E6" s="16"/>
    </row>
    <row r="7" spans="1:9" ht="15.75" customHeight="1">
      <c r="A7" s="16"/>
      <c r="B7" s="16"/>
      <c r="C7" s="16"/>
      <c r="D7" s="16"/>
      <c r="E7" s="16"/>
    </row>
    <row r="8" spans="1:9" ht="12.75" customHeight="1">
      <c r="A8" s="16"/>
      <c r="B8" s="106" t="s">
        <v>15</v>
      </c>
      <c r="C8" s="106"/>
      <c r="D8" s="106"/>
      <c r="E8" s="16"/>
      <c r="F8" s="106" t="s">
        <v>163</v>
      </c>
      <c r="G8" s="106"/>
      <c r="H8" s="106"/>
    </row>
    <row r="9" spans="1:9" ht="12.75" customHeight="1" thickBot="1">
      <c r="A9" s="16"/>
      <c r="B9" s="101" t="s">
        <v>162</v>
      </c>
      <c r="C9" s="102"/>
      <c r="D9" s="102"/>
      <c r="E9" s="16"/>
      <c r="F9" s="101" t="s">
        <v>162</v>
      </c>
      <c r="G9" s="102"/>
      <c r="H9" s="102"/>
    </row>
    <row r="10" spans="1:9" ht="30.25" customHeight="1" thickBot="1">
      <c r="A10" s="16"/>
      <c r="B10" s="58">
        <v>2021</v>
      </c>
      <c r="C10" s="16"/>
      <c r="D10" s="59">
        <v>2020</v>
      </c>
      <c r="E10" s="16"/>
      <c r="F10" s="58">
        <v>2021</v>
      </c>
      <c r="G10" s="16"/>
      <c r="H10" s="59">
        <v>2020</v>
      </c>
    </row>
    <row r="11" spans="1:9" ht="12.75" customHeight="1">
      <c r="A11" s="16"/>
      <c r="B11" s="16"/>
      <c r="C11" s="16"/>
      <c r="D11" s="16"/>
      <c r="E11" s="16"/>
      <c r="F11" s="16"/>
      <c r="G11" s="16"/>
      <c r="H11" s="16"/>
    </row>
    <row r="12" spans="1:9" ht="12.75" customHeight="1">
      <c r="A12" s="16" t="s">
        <v>45</v>
      </c>
      <c r="B12" s="15">
        <v>1525</v>
      </c>
      <c r="C12" s="16"/>
      <c r="D12" s="15">
        <v>1238</v>
      </c>
      <c r="E12" s="16"/>
      <c r="F12" s="15">
        <v>3073</v>
      </c>
      <c r="G12" s="16"/>
      <c r="H12" s="15">
        <v>2595</v>
      </c>
    </row>
    <row r="13" spans="1:9" ht="12.75" customHeight="1">
      <c r="A13" s="16"/>
      <c r="B13" s="16"/>
      <c r="C13" s="16"/>
      <c r="E13" s="16"/>
      <c r="F13" s="16"/>
      <c r="G13" s="16"/>
    </row>
    <row r="14" spans="1:9" ht="12.75" customHeight="1">
      <c r="A14" s="16" t="s">
        <v>5</v>
      </c>
      <c r="B14" s="16"/>
      <c r="C14" s="16"/>
      <c r="E14" s="16"/>
      <c r="F14" s="16"/>
      <c r="G14" s="16"/>
    </row>
    <row r="15" spans="1:9" ht="12.75" customHeight="1">
      <c r="A15" s="25" t="s">
        <v>6</v>
      </c>
      <c r="B15" s="18">
        <v>708</v>
      </c>
      <c r="C15" s="18"/>
      <c r="D15" s="18">
        <v>581</v>
      </c>
      <c r="E15" s="16"/>
      <c r="F15" s="18">
        <v>1418</v>
      </c>
      <c r="G15" s="18"/>
      <c r="H15" s="18">
        <v>1215</v>
      </c>
    </row>
    <row r="16" spans="1:9" ht="12.75" customHeight="1">
      <c r="A16" s="25" t="s">
        <v>7</v>
      </c>
      <c r="B16" s="18">
        <v>109</v>
      </c>
      <c r="C16" s="18"/>
      <c r="D16" s="18">
        <v>197</v>
      </c>
      <c r="E16" s="16"/>
      <c r="F16" s="18">
        <v>212</v>
      </c>
      <c r="G16" s="18"/>
      <c r="H16" s="18">
        <v>301</v>
      </c>
    </row>
    <row r="17" spans="1:8" ht="12.75" customHeight="1">
      <c r="A17" s="25" t="s">
        <v>8</v>
      </c>
      <c r="B17" s="18">
        <v>420</v>
      </c>
      <c r="C17" s="18"/>
      <c r="D17" s="18">
        <v>358</v>
      </c>
      <c r="E17" s="16"/>
      <c r="F17" s="18">
        <v>827</v>
      </c>
      <c r="G17" s="18"/>
      <c r="H17" s="18">
        <v>762</v>
      </c>
    </row>
    <row r="18" spans="1:8" ht="12.75" customHeight="1">
      <c r="A18" s="26" t="s">
        <v>9</v>
      </c>
      <c r="B18" s="27">
        <f>SUM(B15:B17)</f>
        <v>1237</v>
      </c>
      <c r="C18" s="18"/>
      <c r="D18" s="27">
        <f>SUM(D15:D17)</f>
        <v>1136</v>
      </c>
      <c r="E18" s="16"/>
      <c r="F18" s="27">
        <f>SUM(F15:F17)</f>
        <v>2457</v>
      </c>
      <c r="G18" s="18"/>
      <c r="H18" s="27">
        <f>SUM(H15:H17)</f>
        <v>2278</v>
      </c>
    </row>
    <row r="19" spans="1:8" ht="12.75" customHeight="1">
      <c r="A19" s="16"/>
      <c r="B19" s="16"/>
      <c r="C19" s="16"/>
      <c r="E19" s="16"/>
      <c r="F19" s="16"/>
      <c r="G19" s="16"/>
    </row>
    <row r="20" spans="1:8" ht="12.75" customHeight="1">
      <c r="A20" s="16" t="s">
        <v>10</v>
      </c>
      <c r="B20" s="18">
        <f>B12-B18</f>
        <v>288</v>
      </c>
      <c r="C20" s="18"/>
      <c r="D20" s="18">
        <f>D12-D18</f>
        <v>102</v>
      </c>
      <c r="E20" s="16"/>
      <c r="F20" s="18">
        <f>F12-F18</f>
        <v>616</v>
      </c>
      <c r="G20" s="18"/>
      <c r="H20" s="18">
        <f>H12-H18</f>
        <v>317</v>
      </c>
    </row>
    <row r="21" spans="1:8" ht="12.75" customHeight="1">
      <c r="A21" s="16"/>
      <c r="B21" s="18"/>
      <c r="C21" s="18"/>
      <c r="D21" s="18"/>
      <c r="E21" s="16"/>
      <c r="F21" s="18"/>
      <c r="G21" s="18"/>
      <c r="H21" s="18"/>
    </row>
    <row r="22" spans="1:8" ht="12.75" customHeight="1">
      <c r="A22" s="16" t="s">
        <v>11</v>
      </c>
      <c r="B22" s="18">
        <v>1</v>
      </c>
      <c r="C22" s="18"/>
      <c r="D22" s="18">
        <v>3</v>
      </c>
      <c r="E22" s="16"/>
      <c r="F22" s="18">
        <v>1</v>
      </c>
      <c r="G22" s="18"/>
      <c r="H22" s="18">
        <v>6</v>
      </c>
    </row>
    <row r="23" spans="1:8" ht="12.75" customHeight="1">
      <c r="A23" s="16" t="s">
        <v>12</v>
      </c>
      <c r="B23" s="18">
        <v>-20</v>
      </c>
      <c r="C23" s="18"/>
      <c r="D23" s="18">
        <v>-20</v>
      </c>
      <c r="E23" s="16"/>
      <c r="F23" s="18">
        <v>-39</v>
      </c>
      <c r="G23" s="18"/>
      <c r="H23" s="18">
        <v>-40</v>
      </c>
    </row>
    <row r="24" spans="1:8" ht="12.75" customHeight="1">
      <c r="A24" s="16" t="s">
        <v>13</v>
      </c>
      <c r="B24" s="28">
        <v>4</v>
      </c>
      <c r="C24" s="18"/>
      <c r="D24" s="28">
        <v>36</v>
      </c>
      <c r="E24" s="16"/>
      <c r="F24" s="28">
        <v>7</v>
      </c>
      <c r="G24" s="18"/>
      <c r="H24" s="28">
        <v>57</v>
      </c>
    </row>
    <row r="25" spans="1:8" ht="12.75" customHeight="1">
      <c r="A25" s="16"/>
      <c r="B25" s="18"/>
      <c r="C25" s="18"/>
      <c r="D25" s="18"/>
      <c r="E25" s="16"/>
      <c r="F25" s="18"/>
      <c r="G25" s="18"/>
      <c r="H25" s="18"/>
    </row>
    <row r="26" spans="1:8" ht="12.75" customHeight="1">
      <c r="A26" s="16" t="s">
        <v>102</v>
      </c>
      <c r="B26" s="18">
        <f>SUM(B20:B24)</f>
        <v>273</v>
      </c>
      <c r="C26" s="18"/>
      <c r="D26" s="18">
        <f>SUM(D20:D24)</f>
        <v>121</v>
      </c>
      <c r="E26" s="16"/>
      <c r="F26" s="18">
        <f>SUM(F20:F24)</f>
        <v>585</v>
      </c>
      <c r="G26" s="18"/>
      <c r="H26" s="18">
        <f>SUM(H20:H24)</f>
        <v>340</v>
      </c>
    </row>
    <row r="27" spans="1:8" ht="12.75" customHeight="1">
      <c r="A27" s="16"/>
      <c r="B27" s="18"/>
      <c r="C27" s="18"/>
      <c r="D27" s="18"/>
      <c r="E27" s="16"/>
      <c r="F27" s="18"/>
      <c r="G27" s="18"/>
      <c r="H27" s="18"/>
    </row>
    <row r="28" spans="1:8" ht="12.75" customHeight="1">
      <c r="A28" s="16" t="s">
        <v>154</v>
      </c>
      <c r="B28" s="45">
        <v>57</v>
      </c>
      <c r="C28" s="45"/>
      <c r="D28" s="45">
        <v>20</v>
      </c>
      <c r="E28" s="16"/>
      <c r="F28" s="45">
        <v>81</v>
      </c>
      <c r="G28" s="45"/>
      <c r="H28" s="45">
        <v>42</v>
      </c>
    </row>
    <row r="29" spans="1:8" ht="12.75" customHeight="1">
      <c r="A29" s="16"/>
      <c r="B29" s="18"/>
      <c r="C29" s="18"/>
      <c r="D29" s="18"/>
      <c r="E29" s="16"/>
      <c r="F29" s="18"/>
      <c r="G29" s="18"/>
      <c r="H29" s="18"/>
    </row>
    <row r="30" spans="1:8" ht="12.75" customHeight="1" thickBot="1">
      <c r="A30" s="16" t="s">
        <v>133</v>
      </c>
      <c r="B30" s="19">
        <f>B26-B28</f>
        <v>216</v>
      </c>
      <c r="C30" s="18"/>
      <c r="D30" s="19">
        <f>D26-D28</f>
        <v>101</v>
      </c>
      <c r="E30" s="16"/>
      <c r="F30" s="19">
        <f>F26-F28</f>
        <v>504</v>
      </c>
      <c r="G30" s="18"/>
      <c r="H30" s="19">
        <f>H26-H28</f>
        <v>298</v>
      </c>
    </row>
    <row r="31" spans="1:8" ht="12.75" customHeight="1" thickTop="1">
      <c r="A31" s="16"/>
      <c r="B31" s="16"/>
      <c r="C31" s="16"/>
      <c r="E31" s="16"/>
      <c r="F31" s="16"/>
      <c r="G31" s="16"/>
    </row>
    <row r="32" spans="1:8" ht="12.75" customHeight="1">
      <c r="A32" s="16"/>
      <c r="B32" s="16"/>
      <c r="C32" s="16"/>
      <c r="E32" s="16"/>
      <c r="F32" s="16"/>
      <c r="G32" s="16"/>
    </row>
    <row r="33" spans="1:8" ht="12.75" customHeight="1">
      <c r="A33" s="16"/>
      <c r="B33" s="16"/>
      <c r="C33" s="16"/>
      <c r="E33" s="16"/>
      <c r="F33" s="16"/>
      <c r="G33" s="16"/>
    </row>
    <row r="34" spans="1:8" ht="12.75" customHeight="1">
      <c r="A34" s="55" t="s">
        <v>134</v>
      </c>
      <c r="B34" s="16"/>
      <c r="C34" s="16"/>
      <c r="E34" s="16"/>
      <c r="F34" s="16"/>
      <c r="G34" s="16"/>
    </row>
    <row r="35" spans="1:8" ht="12.75" customHeight="1">
      <c r="A35" s="56" t="s">
        <v>103</v>
      </c>
      <c r="B35" s="36">
        <f>B30/B39</f>
        <v>0.71052631578947367</v>
      </c>
      <c r="C35" s="16"/>
      <c r="D35" s="30">
        <f>D30/D39</f>
        <v>0.32686084142394822</v>
      </c>
      <c r="E35" s="16"/>
      <c r="F35" s="36">
        <f>F30/F39</f>
        <v>1.6524590163934427</v>
      </c>
      <c r="G35" s="16"/>
      <c r="H35" s="30">
        <f>H30/H39</f>
        <v>0.96129032258064517</v>
      </c>
    </row>
    <row r="36" spans="1:8" ht="12.75" customHeight="1">
      <c r="A36" s="57" t="s">
        <v>104</v>
      </c>
      <c r="B36" s="36">
        <f>B30/B40</f>
        <v>0.70358306188925079</v>
      </c>
      <c r="C36" s="16"/>
      <c r="D36" s="30">
        <f>D30/D40</f>
        <v>0.32371794871794873</v>
      </c>
      <c r="E36" s="16"/>
      <c r="F36" s="36">
        <f>F30/F40</f>
        <v>1.6363636363636365</v>
      </c>
      <c r="G36" s="16"/>
      <c r="H36" s="30">
        <f>H30/H40</f>
        <v>0.95207667731629397</v>
      </c>
    </row>
    <row r="37" spans="1:8" ht="12.75" customHeight="1">
      <c r="A37" s="29"/>
      <c r="B37" s="30"/>
      <c r="C37" s="16"/>
      <c r="D37" s="30"/>
      <c r="E37" s="16"/>
      <c r="F37" s="30"/>
      <c r="G37" s="16"/>
      <c r="H37" s="30"/>
    </row>
    <row r="38" spans="1:8" ht="12.75" customHeight="1">
      <c r="A38" s="55" t="s">
        <v>135</v>
      </c>
      <c r="B38" s="16"/>
      <c r="C38" s="16"/>
      <c r="E38" s="16"/>
      <c r="F38" s="16"/>
      <c r="G38" s="16"/>
    </row>
    <row r="39" spans="1:8" ht="12.75" customHeight="1">
      <c r="A39" s="56" t="s">
        <v>103</v>
      </c>
      <c r="B39" s="18">
        <v>304</v>
      </c>
      <c r="C39" s="16"/>
      <c r="D39" s="18">
        <v>309</v>
      </c>
      <c r="E39" s="16"/>
      <c r="F39" s="18">
        <v>305</v>
      </c>
      <c r="G39" s="16"/>
      <c r="H39" s="18">
        <v>310</v>
      </c>
    </row>
    <row r="40" spans="1:8" ht="12.75" customHeight="1">
      <c r="A40" s="57" t="s">
        <v>104</v>
      </c>
      <c r="B40" s="18">
        <v>307</v>
      </c>
      <c r="C40" s="16"/>
      <c r="D40" s="18">
        <v>312</v>
      </c>
      <c r="E40" s="16"/>
      <c r="F40" s="18">
        <v>308</v>
      </c>
      <c r="G40" s="16"/>
      <c r="H40" s="18">
        <v>313</v>
      </c>
    </row>
    <row r="41" spans="1:8" ht="12.75" customHeight="1">
      <c r="A41" s="16"/>
      <c r="B41" s="16"/>
      <c r="C41" s="16"/>
      <c r="D41" s="16"/>
      <c r="E41" s="16"/>
      <c r="F41" s="16"/>
      <c r="G41" s="16"/>
      <c r="H41" s="16"/>
    </row>
    <row r="42" spans="1:8" ht="12.75" customHeight="1">
      <c r="A42" s="16"/>
      <c r="B42" s="31"/>
      <c r="C42" s="16"/>
      <c r="D42" s="31"/>
      <c r="E42" s="16"/>
      <c r="F42" s="31"/>
      <c r="G42" s="16"/>
      <c r="H42" s="31"/>
    </row>
    <row r="43" spans="1:8" ht="12.75" customHeight="1">
      <c r="A43" s="16"/>
      <c r="B43" s="16"/>
      <c r="C43" s="16"/>
      <c r="D43" s="16"/>
      <c r="E43" s="16"/>
    </row>
    <row r="44" spans="1:8" ht="12.75" customHeight="1">
      <c r="A44" s="54"/>
      <c r="B44" s="16"/>
      <c r="C44" s="16"/>
      <c r="D44" s="16"/>
      <c r="E44" s="16"/>
    </row>
    <row r="45" spans="1:8" ht="12.75" customHeight="1">
      <c r="A45" s="16"/>
      <c r="B45" s="16"/>
      <c r="C45" s="16"/>
      <c r="D45" s="16"/>
      <c r="E45" s="16"/>
    </row>
    <row r="46" spans="1:8" ht="12.75" customHeight="1">
      <c r="A46" s="91"/>
      <c r="B46" s="16"/>
      <c r="C46" s="16"/>
      <c r="D46" s="16"/>
      <c r="E46" s="16"/>
    </row>
    <row r="47" spans="1:8" ht="12.75" customHeight="1">
      <c r="A47" s="16"/>
      <c r="B47" s="16"/>
      <c r="C47" s="16"/>
      <c r="D47" s="16"/>
      <c r="E47" s="16"/>
    </row>
    <row r="48" spans="1:8" ht="12.75" customHeight="1">
      <c r="A48" s="103" t="s">
        <v>14</v>
      </c>
      <c r="B48" s="103"/>
      <c r="C48" s="103"/>
      <c r="D48" s="103"/>
      <c r="E48" s="103"/>
      <c r="F48" s="103"/>
      <c r="G48" s="103"/>
      <c r="H48" s="103"/>
    </row>
    <row r="51" spans="1:8" ht="15.75" customHeight="1">
      <c r="A51" s="105" t="s">
        <v>121</v>
      </c>
      <c r="B51" s="105"/>
      <c r="C51" s="105"/>
      <c r="D51" s="105"/>
      <c r="E51" s="105"/>
      <c r="F51" s="105"/>
      <c r="G51" s="105"/>
      <c r="H51" s="105"/>
    </row>
    <row r="54" spans="1:8" ht="15.75" customHeight="1">
      <c r="A54" s="100"/>
      <c r="B54" s="100"/>
      <c r="C54" s="100"/>
      <c r="D54" s="100"/>
      <c r="E54" s="100"/>
      <c r="F54" s="100"/>
    </row>
  </sheetData>
  <sheetProtection algorithmName="SHA-512" hashValue="01pKv0YI86lX8My6hv1/kHd6C0NAtuz1ljc5W/I07MwlbGqDCuL7pFmdDVz49hvH9jMura2GKvJrqrPRWAxMAA==" saltValue="8+iyZ9Glj3ko9BR8tv7wAg==" spinCount="100000" sheet="1" objects="1" scenarios="1"/>
  <mergeCells count="12">
    <mergeCell ref="A54:F54"/>
    <mergeCell ref="B9:D9"/>
    <mergeCell ref="A48:H48"/>
    <mergeCell ref="A1:I1"/>
    <mergeCell ref="A2:H2"/>
    <mergeCell ref="A3:H3"/>
    <mergeCell ref="A4:H4"/>
    <mergeCell ref="A51:H51"/>
    <mergeCell ref="A5:H5"/>
    <mergeCell ref="F8:H8"/>
    <mergeCell ref="F9:H9"/>
    <mergeCell ref="B8:D8"/>
  </mergeCells>
  <pageMargins left="0.7" right="0.7" top="0.75" bottom="0.75" header="0.3" footer="0.3"/>
  <pageSetup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H372"/>
  <sheetViews>
    <sheetView zoomScale="80" zoomScaleNormal="80" workbookViewId="0">
      <selection sqref="A1:H1"/>
    </sheetView>
  </sheetViews>
  <sheetFormatPr defaultColWidth="9.1796875" defaultRowHeight="12.5"/>
  <cols>
    <col min="1" max="3" width="4" style="1" customWidth="1"/>
    <col min="4" max="4" width="59.81640625" style="1" customWidth="1"/>
    <col min="5" max="5" width="14.81640625" style="1" customWidth="1"/>
    <col min="6" max="6" width="2.54296875" style="1" customWidth="1"/>
    <col min="7" max="7" width="14.81640625" style="1" customWidth="1"/>
    <col min="8" max="8" width="3" style="1" customWidth="1"/>
    <col min="9" max="16384" width="9.1796875" style="1"/>
  </cols>
  <sheetData>
    <row r="1" spans="1:8" s="10" customFormat="1" ht="15.75" customHeight="1">
      <c r="A1" s="104" t="s">
        <v>0</v>
      </c>
      <c r="B1" s="104"/>
      <c r="C1" s="104"/>
      <c r="D1" s="104"/>
      <c r="E1" s="104"/>
      <c r="F1" s="104"/>
      <c r="G1" s="104"/>
      <c r="H1" s="104"/>
    </row>
    <row r="2" spans="1:8" s="10" customFormat="1" ht="15.75" customHeight="1">
      <c r="A2" s="104" t="s">
        <v>17</v>
      </c>
      <c r="B2" s="104"/>
      <c r="C2" s="104"/>
      <c r="D2" s="104"/>
      <c r="E2" s="104"/>
      <c r="F2" s="104"/>
      <c r="G2" s="104"/>
      <c r="H2" s="104"/>
    </row>
    <row r="3" spans="1:8" s="10" customFormat="1" ht="15.75" customHeight="1">
      <c r="A3" s="104" t="s">
        <v>18</v>
      </c>
      <c r="B3" s="104"/>
      <c r="C3" s="104"/>
      <c r="D3" s="104"/>
      <c r="E3" s="104"/>
      <c r="F3" s="104"/>
      <c r="G3" s="104"/>
      <c r="H3" s="104"/>
    </row>
    <row r="4" spans="1:8" s="10" customFormat="1" ht="15.75" customHeight="1">
      <c r="A4" s="104" t="s">
        <v>3</v>
      </c>
      <c r="B4" s="104"/>
      <c r="C4" s="104"/>
      <c r="D4" s="104"/>
      <c r="E4" s="104"/>
      <c r="F4" s="104"/>
      <c r="G4" s="104"/>
      <c r="H4" s="104"/>
    </row>
    <row r="5" spans="1:8" s="10" customFormat="1" ht="15.75" customHeight="1">
      <c r="A5" s="104" t="s">
        <v>4</v>
      </c>
      <c r="B5" s="104"/>
      <c r="C5" s="104"/>
      <c r="D5" s="104"/>
      <c r="E5" s="104"/>
      <c r="F5" s="104"/>
      <c r="G5" s="104"/>
      <c r="H5" s="104"/>
    </row>
    <row r="6" spans="1:8" ht="15.75" customHeight="1"/>
    <row r="7" spans="1:8" ht="15.75" customHeight="1"/>
    <row r="8" spans="1:8" ht="12.75" customHeight="1">
      <c r="E8" s="39" t="s">
        <v>162</v>
      </c>
      <c r="F8" s="2"/>
      <c r="G8" s="97" t="s">
        <v>19</v>
      </c>
      <c r="H8" s="89"/>
    </row>
    <row r="9" spans="1:8" ht="17.25" customHeight="1" thickBot="1">
      <c r="E9" s="62">
        <v>2021</v>
      </c>
      <c r="F9" s="2"/>
      <c r="G9" s="98">
        <v>2020</v>
      </c>
      <c r="H9" s="89"/>
    </row>
    <row r="10" spans="1:8" ht="12.75" customHeight="1">
      <c r="A10" s="1" t="s">
        <v>20</v>
      </c>
    </row>
    <row r="11" spans="1:8" ht="12.75" customHeight="1"/>
    <row r="12" spans="1:8" ht="12.75" customHeight="1">
      <c r="A12" s="1" t="s">
        <v>22</v>
      </c>
    </row>
    <row r="13" spans="1:8" ht="12.75" customHeight="1">
      <c r="B13" s="1" t="s">
        <v>23</v>
      </c>
      <c r="E13" s="4">
        <v>1380</v>
      </c>
      <c r="G13" s="4">
        <v>1441</v>
      </c>
    </row>
    <row r="14" spans="1:8" ht="12.75" customHeight="1">
      <c r="A14" s="16"/>
      <c r="B14" s="16" t="s">
        <v>24</v>
      </c>
      <c r="C14" s="16"/>
      <c r="D14" s="16"/>
      <c r="E14" s="18">
        <v>1075</v>
      </c>
      <c r="F14" s="16"/>
      <c r="G14" s="18">
        <v>1038</v>
      </c>
      <c r="H14" s="16"/>
    </row>
    <row r="15" spans="1:8" ht="12.75" customHeight="1">
      <c r="A15" s="16"/>
      <c r="B15" s="16" t="s">
        <v>25</v>
      </c>
      <c r="C15" s="16"/>
      <c r="D15" s="16"/>
      <c r="E15" s="18">
        <v>791</v>
      </c>
      <c r="F15" s="16"/>
      <c r="G15" s="18">
        <v>720</v>
      </c>
      <c r="H15" s="16"/>
    </row>
    <row r="16" spans="1:8" ht="12.75" customHeight="1">
      <c r="A16" s="16"/>
      <c r="B16" s="16" t="s">
        <v>26</v>
      </c>
      <c r="C16" s="16"/>
      <c r="D16" s="16"/>
      <c r="E16" s="17">
        <v>268</v>
      </c>
      <c r="F16" s="16"/>
      <c r="G16" s="17">
        <v>216</v>
      </c>
      <c r="H16" s="16"/>
    </row>
    <row r="17" spans="1:8" ht="12.75" customHeight="1">
      <c r="A17" s="16"/>
      <c r="B17" s="16"/>
      <c r="C17" s="16" t="s">
        <v>27</v>
      </c>
      <c r="D17" s="16"/>
      <c r="E17" s="33">
        <f>SUM(E13:E16)</f>
        <v>3514</v>
      </c>
      <c r="F17" s="16"/>
      <c r="G17" s="33">
        <f>SUM(G13:G16)</f>
        <v>3415</v>
      </c>
      <c r="H17" s="16"/>
    </row>
    <row r="18" spans="1:8" ht="12.75" customHeight="1">
      <c r="A18" s="16"/>
      <c r="B18" s="16"/>
      <c r="C18" s="16"/>
      <c r="D18" s="16"/>
      <c r="E18" s="18"/>
      <c r="F18" s="16"/>
      <c r="G18" s="18"/>
      <c r="H18" s="16"/>
    </row>
    <row r="19" spans="1:8" ht="12.75" customHeight="1">
      <c r="A19" s="16" t="s">
        <v>28</v>
      </c>
      <c r="B19" s="16"/>
      <c r="C19" s="16"/>
      <c r="D19" s="16"/>
      <c r="E19" s="18">
        <v>884</v>
      </c>
      <c r="F19" s="16"/>
      <c r="G19" s="18">
        <v>845</v>
      </c>
      <c r="H19" s="16"/>
    </row>
    <row r="20" spans="1:8" ht="12.75" customHeight="1">
      <c r="A20" s="16" t="s">
        <v>119</v>
      </c>
      <c r="B20" s="16"/>
      <c r="C20" s="16"/>
      <c r="D20" s="16"/>
      <c r="E20" s="18">
        <f>4054+1005</f>
        <v>5059</v>
      </c>
      <c r="F20" s="16"/>
      <c r="G20" s="18">
        <f>3602+831</f>
        <v>4433</v>
      </c>
      <c r="H20" s="16"/>
    </row>
    <row r="21" spans="1:8" ht="12.75" customHeight="1">
      <c r="A21" s="16" t="s">
        <v>29</v>
      </c>
      <c r="B21" s="16"/>
      <c r="C21" s="16"/>
      <c r="D21" s="16"/>
      <c r="E21" s="18">
        <v>188</v>
      </c>
      <c r="F21" s="16"/>
      <c r="G21" s="18">
        <v>158</v>
      </c>
      <c r="H21" s="16"/>
    </row>
    <row r="22" spans="1:8" ht="12.75" customHeight="1">
      <c r="A22" s="16" t="s">
        <v>30</v>
      </c>
      <c r="B22" s="16"/>
      <c r="C22" s="16"/>
      <c r="D22" s="16"/>
      <c r="E22" s="17">
        <v>753</v>
      </c>
      <c r="F22" s="16"/>
      <c r="G22" s="17">
        <v>776</v>
      </c>
      <c r="H22" s="16"/>
    </row>
    <row r="23" spans="1:8" ht="12.75" customHeight="1" thickBot="1">
      <c r="A23" s="16"/>
      <c r="B23" s="16"/>
      <c r="C23" s="16" t="s">
        <v>31</v>
      </c>
      <c r="D23" s="16"/>
      <c r="E23" s="19">
        <f>SUM(E17:E22)</f>
        <v>10398</v>
      </c>
      <c r="F23" s="16"/>
      <c r="G23" s="19">
        <f>SUM(G17:G22)</f>
        <v>9627</v>
      </c>
      <c r="H23" s="16"/>
    </row>
    <row r="24" spans="1:8" ht="12.75" customHeight="1" thickTop="1">
      <c r="A24" s="16"/>
      <c r="B24" s="16"/>
      <c r="C24" s="16"/>
      <c r="D24" s="16"/>
      <c r="E24" s="16"/>
      <c r="F24" s="16"/>
      <c r="G24" s="16"/>
      <c r="H24" s="16"/>
    </row>
    <row r="25" spans="1:8" ht="12.75" customHeight="1">
      <c r="A25" s="16" t="s">
        <v>21</v>
      </c>
      <c r="B25" s="16"/>
      <c r="C25" s="16"/>
      <c r="D25" s="16"/>
      <c r="E25" s="16"/>
      <c r="F25" s="16"/>
      <c r="G25" s="16"/>
      <c r="H25" s="16"/>
    </row>
    <row r="26" spans="1:8" ht="12.75" customHeight="1">
      <c r="A26" s="16"/>
      <c r="B26" s="16"/>
      <c r="C26" s="16"/>
      <c r="D26" s="16"/>
      <c r="E26" s="16"/>
      <c r="F26" s="16"/>
      <c r="G26" s="16"/>
      <c r="H26" s="16"/>
    </row>
    <row r="27" spans="1:8" ht="12.75" customHeight="1">
      <c r="A27" s="16" t="s">
        <v>32</v>
      </c>
      <c r="B27" s="16"/>
      <c r="C27" s="16"/>
      <c r="D27" s="16"/>
      <c r="E27" s="16"/>
      <c r="F27" s="16"/>
      <c r="G27" s="16"/>
      <c r="H27" s="16"/>
    </row>
    <row r="28" spans="1:8" ht="12.75" customHeight="1">
      <c r="A28" s="16"/>
      <c r="B28" s="16" t="s">
        <v>43</v>
      </c>
      <c r="C28" s="16"/>
      <c r="D28" s="16"/>
      <c r="E28" s="15">
        <v>423</v>
      </c>
      <c r="F28" s="16"/>
      <c r="G28" s="15">
        <v>354</v>
      </c>
      <c r="H28" s="16"/>
    </row>
    <row r="29" spans="1:8" ht="12.75" customHeight="1">
      <c r="A29" s="16"/>
      <c r="B29" s="16" t="s">
        <v>44</v>
      </c>
      <c r="C29" s="16"/>
      <c r="D29" s="16"/>
      <c r="E29" s="18">
        <v>386</v>
      </c>
      <c r="F29" s="16"/>
      <c r="G29" s="18">
        <v>367</v>
      </c>
      <c r="H29" s="16"/>
    </row>
    <row r="30" spans="1:8" ht="12.75" customHeight="1">
      <c r="A30" s="16"/>
      <c r="B30" s="16" t="s">
        <v>33</v>
      </c>
      <c r="C30" s="16"/>
      <c r="D30" s="16"/>
      <c r="E30" s="18">
        <v>429</v>
      </c>
      <c r="F30" s="16"/>
      <c r="G30" s="18">
        <v>386</v>
      </c>
      <c r="H30" s="16"/>
    </row>
    <row r="31" spans="1:8" ht="12.75" customHeight="1">
      <c r="A31" s="16"/>
      <c r="B31" s="16" t="s">
        <v>141</v>
      </c>
      <c r="C31" s="16"/>
      <c r="D31" s="16"/>
      <c r="E31" s="18">
        <v>205</v>
      </c>
      <c r="F31" s="16"/>
      <c r="G31" s="18">
        <v>75</v>
      </c>
      <c r="H31" s="16"/>
    </row>
    <row r="32" spans="1:8" ht="12.75" customHeight="1">
      <c r="A32" s="16"/>
      <c r="B32" s="16" t="s">
        <v>34</v>
      </c>
      <c r="C32" s="16"/>
      <c r="D32" s="16"/>
      <c r="E32" s="17">
        <v>315</v>
      </c>
      <c r="F32" s="16"/>
      <c r="G32" s="17">
        <v>285</v>
      </c>
      <c r="H32" s="16"/>
    </row>
    <row r="33" spans="1:8" ht="12.75" customHeight="1">
      <c r="A33" s="16"/>
      <c r="B33" s="16"/>
      <c r="C33" s="16" t="s">
        <v>35</v>
      </c>
      <c r="D33" s="16"/>
      <c r="E33" s="33">
        <f>SUM(E28:E32)</f>
        <v>1758</v>
      </c>
      <c r="F33" s="16"/>
      <c r="G33" s="33">
        <f>SUM(G28:G32)</f>
        <v>1467</v>
      </c>
      <c r="H33" s="16"/>
    </row>
    <row r="34" spans="1:8" ht="12.75" customHeight="1">
      <c r="A34" s="16"/>
      <c r="B34" s="16"/>
      <c r="C34" s="16"/>
      <c r="D34" s="16"/>
      <c r="E34" s="18"/>
      <c r="F34" s="16"/>
      <c r="G34" s="18"/>
      <c r="H34" s="16"/>
    </row>
    <row r="35" spans="1:8" ht="12.75" customHeight="1">
      <c r="A35" s="16" t="s">
        <v>36</v>
      </c>
      <c r="B35" s="16"/>
      <c r="C35" s="16"/>
      <c r="D35" s="16"/>
      <c r="E35" s="18">
        <v>2727</v>
      </c>
      <c r="F35" s="16"/>
      <c r="G35" s="18">
        <v>2284</v>
      </c>
      <c r="H35" s="16"/>
    </row>
    <row r="36" spans="1:8" ht="12.75" customHeight="1">
      <c r="A36" s="16" t="s">
        <v>37</v>
      </c>
      <c r="B36" s="16"/>
      <c r="C36" s="16"/>
      <c r="D36" s="16"/>
      <c r="E36" s="18">
        <v>377</v>
      </c>
      <c r="F36" s="16"/>
      <c r="G36" s="18">
        <v>389</v>
      </c>
      <c r="H36" s="16"/>
    </row>
    <row r="37" spans="1:8" ht="12.75" customHeight="1">
      <c r="A37" s="16" t="s">
        <v>38</v>
      </c>
      <c r="B37" s="16"/>
      <c r="C37" s="16"/>
      <c r="D37" s="16"/>
      <c r="E37" s="17">
        <v>726</v>
      </c>
      <c r="F37" s="16"/>
      <c r="G37" s="17">
        <v>614</v>
      </c>
      <c r="H37" s="16"/>
    </row>
    <row r="38" spans="1:8" ht="12.75" customHeight="1">
      <c r="A38" s="16"/>
      <c r="B38" s="16"/>
      <c r="C38" s="16" t="s">
        <v>39</v>
      </c>
      <c r="D38" s="16"/>
      <c r="E38" s="27">
        <f>SUM(E33:E37)</f>
        <v>5588</v>
      </c>
      <c r="F38" s="16"/>
      <c r="G38" s="27">
        <f>SUM(G33:G37)</f>
        <v>4754</v>
      </c>
      <c r="H38" s="16"/>
    </row>
    <row r="39" spans="1:8" ht="12.75" customHeight="1">
      <c r="A39" s="16"/>
      <c r="B39" s="16"/>
      <c r="C39" s="16"/>
      <c r="D39" s="16"/>
      <c r="E39" s="16"/>
      <c r="F39" s="16"/>
      <c r="G39" s="16"/>
      <c r="H39" s="16"/>
    </row>
    <row r="40" spans="1:8" ht="12.75" customHeight="1">
      <c r="A40" s="16" t="s">
        <v>40</v>
      </c>
      <c r="B40" s="16"/>
      <c r="C40" s="16"/>
      <c r="D40" s="16"/>
      <c r="E40" s="16"/>
      <c r="F40" s="16"/>
      <c r="G40" s="16"/>
      <c r="H40" s="16"/>
    </row>
    <row r="41" spans="1:8" ht="12.75" customHeight="1">
      <c r="A41" s="16"/>
      <c r="B41" s="16" t="s">
        <v>41</v>
      </c>
      <c r="C41" s="16"/>
      <c r="D41" s="16"/>
      <c r="E41" s="16"/>
      <c r="F41" s="16"/>
      <c r="G41" s="16"/>
      <c r="H41" s="16"/>
    </row>
    <row r="42" spans="1:8" ht="12.75" customHeight="1">
      <c r="A42" s="16"/>
      <c r="B42" s="16" t="s">
        <v>42</v>
      </c>
      <c r="C42" s="16"/>
      <c r="D42" s="16"/>
      <c r="E42" s="16"/>
      <c r="F42" s="16"/>
      <c r="G42" s="16"/>
      <c r="H42" s="16"/>
    </row>
    <row r="43" spans="1:8" ht="12.75" customHeight="1">
      <c r="A43" s="16"/>
      <c r="B43" s="16"/>
      <c r="C43" s="16" t="s">
        <v>82</v>
      </c>
      <c r="D43" s="16"/>
      <c r="E43" s="53" t="s">
        <v>109</v>
      </c>
      <c r="F43" s="16"/>
      <c r="G43" s="53" t="s">
        <v>109</v>
      </c>
      <c r="H43" s="16"/>
    </row>
    <row r="44" spans="1:8" ht="12.75" customHeight="1">
      <c r="A44" s="16"/>
      <c r="B44" s="16" t="s">
        <v>46</v>
      </c>
      <c r="C44" s="16"/>
      <c r="D44" s="16"/>
      <c r="E44" s="16"/>
      <c r="F44" s="16"/>
      <c r="G44" s="16"/>
      <c r="H44" s="16"/>
    </row>
    <row r="45" spans="1:8" ht="12.75" customHeight="1">
      <c r="A45" s="16"/>
      <c r="B45" s="16"/>
      <c r="C45" s="16" t="s">
        <v>173</v>
      </c>
      <c r="D45" s="16"/>
      <c r="E45" s="16"/>
      <c r="F45" s="16"/>
      <c r="G45" s="16"/>
      <c r="H45" s="16"/>
    </row>
    <row r="46" spans="1:8" ht="12.75" customHeight="1">
      <c r="A46" s="16"/>
      <c r="B46" s="16"/>
      <c r="C46" s="16" t="s">
        <v>153</v>
      </c>
      <c r="D46" s="16"/>
      <c r="E46" s="18">
        <v>3</v>
      </c>
      <c r="F46" s="16"/>
      <c r="G46" s="18">
        <v>3</v>
      </c>
      <c r="H46" s="16"/>
    </row>
    <row r="47" spans="1:8" ht="12.75" customHeight="1">
      <c r="A47" s="16"/>
      <c r="B47" s="16" t="s">
        <v>47</v>
      </c>
      <c r="C47" s="16"/>
      <c r="D47" s="16"/>
      <c r="E47" s="18">
        <v>5271</v>
      </c>
      <c r="F47" s="16"/>
      <c r="G47" s="18">
        <v>5311</v>
      </c>
      <c r="H47" s="16"/>
    </row>
    <row r="48" spans="1:8" ht="12.75" customHeight="1">
      <c r="A48" s="16"/>
      <c r="B48" s="16" t="s">
        <v>179</v>
      </c>
      <c r="C48" s="16"/>
      <c r="D48" s="16"/>
      <c r="E48" s="18">
        <v>-12</v>
      </c>
      <c r="F48" s="16"/>
      <c r="G48" s="18">
        <v>81</v>
      </c>
      <c r="H48" s="16"/>
    </row>
    <row r="49" spans="1:8" ht="12.75" customHeight="1">
      <c r="A49" s="16"/>
      <c r="B49" s="16" t="s">
        <v>87</v>
      </c>
      <c r="C49" s="16"/>
      <c r="D49" s="16"/>
      <c r="E49" s="18">
        <v>-452</v>
      </c>
      <c r="F49" s="16"/>
      <c r="G49" s="18">
        <v>-522</v>
      </c>
      <c r="H49" s="16"/>
    </row>
    <row r="50" spans="1:8" ht="12.75" customHeight="1">
      <c r="A50" s="16"/>
      <c r="B50" s="16"/>
      <c r="C50" s="16" t="s">
        <v>48</v>
      </c>
      <c r="D50" s="16"/>
      <c r="E50" s="33">
        <f>SUM(E43:E49)</f>
        <v>4810</v>
      </c>
      <c r="F50" s="16"/>
      <c r="G50" s="33">
        <f>SUM(G43:G49)</f>
        <v>4873</v>
      </c>
      <c r="H50" s="16"/>
    </row>
    <row r="51" spans="1:8" ht="12.75" customHeight="1" thickBot="1">
      <c r="A51" s="16"/>
      <c r="B51" s="16"/>
      <c r="C51" s="16"/>
      <c r="D51" s="16" t="s">
        <v>157</v>
      </c>
      <c r="E51" s="19">
        <f>E38+E50</f>
        <v>10398</v>
      </c>
      <c r="F51" s="16"/>
      <c r="G51" s="19">
        <f>G38+G50</f>
        <v>9627</v>
      </c>
      <c r="H51" s="16"/>
    </row>
    <row r="52" spans="1:8" ht="12.75" customHeight="1" thickTop="1">
      <c r="A52" s="16"/>
      <c r="B52" s="16"/>
      <c r="C52" s="16"/>
      <c r="D52" s="16"/>
      <c r="E52" s="16"/>
      <c r="F52" s="16"/>
      <c r="G52" s="16"/>
      <c r="H52" s="16"/>
    </row>
    <row r="53" spans="1:8" ht="12.75" customHeight="1">
      <c r="A53" s="16"/>
      <c r="B53" s="16"/>
      <c r="C53" s="16"/>
      <c r="D53" s="16"/>
      <c r="E53" s="16"/>
      <c r="F53" s="16"/>
      <c r="G53" s="16"/>
      <c r="H53" s="16"/>
    </row>
    <row r="54" spans="1:8" ht="12.75" customHeight="1">
      <c r="A54" s="16"/>
      <c r="B54" s="16"/>
      <c r="C54" s="16"/>
      <c r="D54" s="16"/>
      <c r="E54" s="16"/>
      <c r="F54" s="16"/>
      <c r="G54" s="16"/>
      <c r="H54" s="16"/>
    </row>
    <row r="55" spans="1:8" ht="12.75" customHeight="1">
      <c r="A55" s="16" t="s">
        <v>81</v>
      </c>
      <c r="B55" s="16"/>
      <c r="C55" s="16"/>
      <c r="D55" s="16"/>
      <c r="E55" s="16"/>
      <c r="F55" s="16"/>
      <c r="G55" s="16"/>
      <c r="H55" s="16"/>
    </row>
    <row r="56" spans="1:8" ht="12.75" customHeight="1">
      <c r="A56" s="16"/>
      <c r="B56" s="16"/>
      <c r="C56" s="16"/>
      <c r="D56" s="16"/>
      <c r="E56" s="16"/>
      <c r="F56" s="16"/>
      <c r="G56" s="16"/>
      <c r="H56" s="16"/>
    </row>
    <row r="57" spans="1:8" ht="12.75" customHeight="1">
      <c r="A57" s="16"/>
      <c r="B57" s="16"/>
      <c r="C57" s="16"/>
      <c r="D57" s="16"/>
      <c r="E57" s="16"/>
      <c r="F57" s="16"/>
      <c r="G57" s="16"/>
      <c r="H57" s="16"/>
    </row>
    <row r="58" spans="1:8" ht="12.75" customHeight="1">
      <c r="A58" s="107" t="s">
        <v>122</v>
      </c>
      <c r="B58" s="107"/>
      <c r="C58" s="107"/>
      <c r="D58" s="107"/>
      <c r="E58" s="107"/>
      <c r="F58" s="107"/>
      <c r="G58" s="107"/>
      <c r="H58" s="66"/>
    </row>
    <row r="59" spans="1:8" ht="12.75" customHeight="1">
      <c r="A59" s="16"/>
      <c r="B59" s="16"/>
      <c r="C59" s="16"/>
      <c r="D59" s="16"/>
      <c r="E59" s="16"/>
      <c r="F59" s="16"/>
      <c r="G59" s="16"/>
      <c r="H59" s="16"/>
    </row>
    <row r="60" spans="1:8" ht="12.75" customHeight="1">
      <c r="A60" s="16"/>
      <c r="B60" s="16"/>
      <c r="C60" s="16"/>
      <c r="D60" s="16"/>
      <c r="E60" s="16"/>
      <c r="F60" s="16"/>
      <c r="G60" s="16"/>
      <c r="H60" s="16"/>
    </row>
    <row r="61" spans="1:8" ht="12.75" customHeight="1">
      <c r="A61" s="16"/>
      <c r="B61" s="16"/>
      <c r="C61" s="16"/>
      <c r="D61" s="16"/>
      <c r="E61" s="16"/>
      <c r="F61" s="16"/>
      <c r="G61" s="16"/>
      <c r="H61" s="16"/>
    </row>
    <row r="62" spans="1:8" ht="12.75" customHeight="1">
      <c r="A62" s="16"/>
      <c r="B62" s="16"/>
      <c r="C62" s="16"/>
      <c r="D62" s="16"/>
      <c r="E62" s="16"/>
      <c r="F62" s="16"/>
      <c r="G62" s="16"/>
      <c r="H62" s="16"/>
    </row>
    <row r="63" spans="1:8" ht="12.75" customHeight="1">
      <c r="A63" s="16"/>
      <c r="B63" s="16"/>
      <c r="C63" s="16"/>
      <c r="D63" s="16"/>
      <c r="E63" s="16"/>
      <c r="F63" s="16"/>
      <c r="G63" s="16"/>
      <c r="H63" s="16"/>
    </row>
    <row r="64" spans="1:8" ht="12.75" customHeight="1">
      <c r="A64" s="16"/>
      <c r="B64" s="16"/>
      <c r="C64" s="16"/>
      <c r="D64" s="16"/>
      <c r="E64" s="16"/>
      <c r="F64" s="16"/>
      <c r="G64" s="16"/>
      <c r="H64" s="16"/>
    </row>
    <row r="65" spans="1:8" ht="12.75" customHeight="1">
      <c r="A65" s="16"/>
      <c r="B65" s="16"/>
      <c r="C65" s="16"/>
      <c r="D65" s="16"/>
      <c r="E65" s="16"/>
      <c r="F65" s="16"/>
      <c r="G65" s="16"/>
      <c r="H65" s="16"/>
    </row>
    <row r="66" spans="1:8" ht="12.75" customHeight="1">
      <c r="A66" s="16"/>
      <c r="B66" s="16"/>
      <c r="C66" s="16"/>
      <c r="D66" s="16"/>
      <c r="E66" s="16"/>
      <c r="F66" s="16"/>
      <c r="G66" s="16"/>
      <c r="H66" s="16"/>
    </row>
    <row r="67" spans="1:8" ht="12.75" customHeight="1">
      <c r="A67" s="16"/>
      <c r="B67" s="16"/>
      <c r="C67" s="16"/>
      <c r="D67" s="16"/>
      <c r="E67" s="16"/>
      <c r="F67" s="16"/>
      <c r="G67" s="16"/>
      <c r="H67" s="16"/>
    </row>
    <row r="68" spans="1:8" ht="12.75" customHeight="1">
      <c r="A68" s="16"/>
      <c r="B68" s="16"/>
      <c r="C68" s="16"/>
      <c r="D68" s="16"/>
      <c r="E68" s="16"/>
      <c r="F68" s="16"/>
      <c r="G68" s="16"/>
      <c r="H68" s="16"/>
    </row>
    <row r="69" spans="1:8" ht="12.75" customHeight="1">
      <c r="A69" s="16"/>
      <c r="B69" s="16"/>
      <c r="C69" s="16"/>
      <c r="D69" s="16"/>
      <c r="E69" s="16"/>
      <c r="F69" s="16"/>
      <c r="G69" s="16"/>
      <c r="H69" s="16"/>
    </row>
    <row r="70" spans="1:8" ht="12.75" customHeight="1">
      <c r="A70" s="16"/>
      <c r="B70" s="16"/>
      <c r="C70" s="16"/>
      <c r="D70" s="16"/>
      <c r="E70" s="16"/>
      <c r="F70" s="16"/>
      <c r="G70" s="16"/>
      <c r="H70" s="16"/>
    </row>
    <row r="71" spans="1:8" ht="12.75" customHeight="1">
      <c r="A71" s="16"/>
      <c r="B71" s="16"/>
      <c r="C71" s="16"/>
      <c r="D71" s="16"/>
      <c r="E71" s="16"/>
      <c r="F71" s="16"/>
      <c r="G71" s="16"/>
      <c r="H71" s="16"/>
    </row>
    <row r="72" spans="1:8" ht="12.75" customHeight="1">
      <c r="A72" s="16"/>
      <c r="B72" s="16"/>
      <c r="C72" s="16"/>
      <c r="D72" s="16"/>
      <c r="E72" s="16"/>
      <c r="F72" s="16"/>
      <c r="G72" s="16"/>
      <c r="H72" s="16"/>
    </row>
    <row r="73" spans="1:8" ht="12.75" customHeight="1">
      <c r="A73" s="16"/>
      <c r="B73" s="16"/>
      <c r="C73" s="16"/>
      <c r="D73" s="16"/>
      <c r="E73" s="16"/>
      <c r="F73" s="16"/>
      <c r="G73" s="16"/>
      <c r="H73" s="16"/>
    </row>
    <row r="74" spans="1:8" ht="12.75" customHeight="1">
      <c r="A74" s="16"/>
      <c r="B74" s="16"/>
      <c r="C74" s="16"/>
      <c r="D74" s="16"/>
      <c r="E74" s="16"/>
      <c r="F74" s="16"/>
      <c r="G74" s="16"/>
      <c r="H74" s="16"/>
    </row>
    <row r="75" spans="1:8" ht="12.75" customHeight="1"/>
    <row r="76" spans="1:8" ht="12.75" customHeight="1"/>
    <row r="77" spans="1:8" ht="12.75" customHeight="1"/>
    <row r="78" spans="1:8" ht="12.75" customHeight="1"/>
    <row r="79" spans="1:8" ht="12.75" customHeight="1"/>
    <row r="80" spans="1:8"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sheetData>
  <sheetProtection algorithmName="SHA-512" hashValue="jXDNXakIarkvo2D/d9O9XmD1XUj8LNMQw6yBbvSo6/TbN1DnqmOmAwnFHYk/MzAc4D549I1CyckSKUclOS64Jw==" saltValue="AF75AKdoqFyRmKAthOLQ9A==" spinCount="100000" sheet="1" objects="1" scenarios="1"/>
  <mergeCells count="6">
    <mergeCell ref="A58:G58"/>
    <mergeCell ref="A1:H1"/>
    <mergeCell ref="A2:H2"/>
    <mergeCell ref="A3:H3"/>
    <mergeCell ref="A4:H4"/>
    <mergeCell ref="A5:H5"/>
  </mergeCells>
  <printOptions horizontalCentered="1"/>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H78"/>
  <sheetViews>
    <sheetView zoomScale="80" zoomScaleNormal="80" workbookViewId="0">
      <selection sqref="A1:H1"/>
    </sheetView>
  </sheetViews>
  <sheetFormatPr defaultColWidth="9.1796875" defaultRowHeight="13.5" customHeight="1"/>
  <cols>
    <col min="1" max="3" width="3.7265625" style="1" customWidth="1"/>
    <col min="4" max="4" width="68.54296875" style="1" customWidth="1"/>
    <col min="5" max="5" width="2.54296875" style="1" customWidth="1"/>
    <col min="6" max="6" width="15" style="1" customWidth="1"/>
    <col min="7" max="7" width="2.54296875" style="1" customWidth="1"/>
    <col min="8" max="8" width="15" style="1" customWidth="1"/>
    <col min="9" max="16384" width="9.1796875" style="1"/>
  </cols>
  <sheetData>
    <row r="1" spans="1:8" s="10" customFormat="1" ht="15.75" customHeight="1">
      <c r="A1" s="108" t="s">
        <v>0</v>
      </c>
      <c r="B1" s="108"/>
      <c r="C1" s="108"/>
      <c r="D1" s="108"/>
      <c r="E1" s="108"/>
      <c r="F1" s="108"/>
      <c r="G1" s="108"/>
      <c r="H1" s="108"/>
    </row>
    <row r="2" spans="1:8" s="10" customFormat="1" ht="15.5">
      <c r="A2" s="104" t="s">
        <v>50</v>
      </c>
      <c r="B2" s="104"/>
      <c r="C2" s="104"/>
      <c r="D2" s="104"/>
      <c r="E2" s="104"/>
      <c r="F2" s="104"/>
      <c r="G2" s="104"/>
      <c r="H2" s="104"/>
    </row>
    <row r="3" spans="1:8" s="10" customFormat="1" ht="15.5">
      <c r="A3" s="104" t="s">
        <v>16</v>
      </c>
      <c r="B3" s="104"/>
      <c r="C3" s="104"/>
      <c r="D3" s="104"/>
      <c r="E3" s="104"/>
      <c r="F3" s="104"/>
      <c r="G3" s="104"/>
      <c r="H3" s="104"/>
    </row>
    <row r="4" spans="1:8" s="10" customFormat="1" ht="15.5">
      <c r="A4" s="104" t="s">
        <v>3</v>
      </c>
      <c r="B4" s="104"/>
      <c r="C4" s="104"/>
      <c r="D4" s="104"/>
      <c r="E4" s="104"/>
      <c r="F4" s="104"/>
      <c r="G4" s="104"/>
      <c r="H4" s="104"/>
    </row>
    <row r="5" spans="1:8" s="10" customFormat="1" ht="15.5">
      <c r="A5" s="104" t="s">
        <v>4</v>
      </c>
      <c r="B5" s="104"/>
      <c r="C5" s="104"/>
      <c r="D5" s="104"/>
      <c r="E5" s="104"/>
      <c r="F5" s="104"/>
      <c r="G5" s="104"/>
      <c r="H5" s="104"/>
    </row>
    <row r="6" spans="1:8" ht="15.75" customHeight="1"/>
    <row r="7" spans="1:8" ht="15.75" customHeight="1"/>
    <row r="8" spans="1:8" ht="13.5" customHeight="1">
      <c r="F8" s="109" t="s">
        <v>163</v>
      </c>
      <c r="G8" s="109"/>
      <c r="H8" s="109"/>
    </row>
    <row r="9" spans="1:8" ht="13.5" customHeight="1">
      <c r="F9" s="81" t="s">
        <v>162</v>
      </c>
      <c r="G9" s="68"/>
      <c r="H9" s="94" t="s">
        <v>162</v>
      </c>
    </row>
    <row r="10" spans="1:8" ht="15.75" customHeight="1" thickBot="1">
      <c r="F10" s="70">
        <v>2021</v>
      </c>
      <c r="G10" s="68"/>
      <c r="H10" s="95">
        <v>2020</v>
      </c>
    </row>
    <row r="11" spans="1:8" ht="13.5" customHeight="1">
      <c r="A11" s="1" t="s">
        <v>83</v>
      </c>
      <c r="F11" s="67"/>
      <c r="G11" s="67"/>
      <c r="H11" s="93"/>
    </row>
    <row r="12" spans="1:8" ht="13.5" customHeight="1">
      <c r="B12" s="1" t="s">
        <v>137</v>
      </c>
      <c r="F12" s="15">
        <v>504</v>
      </c>
      <c r="G12" s="15"/>
      <c r="H12" s="15">
        <v>298</v>
      </c>
    </row>
    <row r="13" spans="1:8" ht="13.5" customHeight="1">
      <c r="G13" s="16"/>
    </row>
    <row r="14" spans="1:8" ht="13.5" customHeight="1">
      <c r="A14" s="1" t="s">
        <v>168</v>
      </c>
      <c r="G14" s="16"/>
    </row>
    <row r="15" spans="1:8" ht="13.5" customHeight="1">
      <c r="B15" s="1" t="s">
        <v>51</v>
      </c>
      <c r="F15" s="18">
        <v>153</v>
      </c>
      <c r="G15" s="18"/>
      <c r="H15" s="18">
        <v>155</v>
      </c>
    </row>
    <row r="16" spans="1:8" ht="13.5" customHeight="1">
      <c r="B16" s="1" t="s">
        <v>52</v>
      </c>
      <c r="F16" s="18">
        <v>66</v>
      </c>
      <c r="G16" s="18"/>
      <c r="H16" s="18">
        <v>44</v>
      </c>
    </row>
    <row r="17" spans="1:8" ht="13.5" customHeight="1">
      <c r="B17" s="1" t="s">
        <v>84</v>
      </c>
      <c r="F17" s="18">
        <v>14</v>
      </c>
      <c r="G17" s="18"/>
      <c r="H17" s="18">
        <v>9</v>
      </c>
    </row>
    <row r="18" spans="1:8" ht="13.5" customHeight="1">
      <c r="B18" s="1" t="s">
        <v>160</v>
      </c>
      <c r="F18" s="18">
        <v>17</v>
      </c>
      <c r="G18" s="18"/>
      <c r="H18" s="32" t="s">
        <v>109</v>
      </c>
    </row>
    <row r="19" spans="1:8" ht="13.5" customHeight="1">
      <c r="B19" s="1" t="s">
        <v>164</v>
      </c>
      <c r="F19" s="18">
        <v>2</v>
      </c>
      <c r="G19" s="18"/>
      <c r="H19" s="18">
        <v>99</v>
      </c>
    </row>
    <row r="20" spans="1:8" ht="13.5" customHeight="1">
      <c r="B20" s="1" t="s">
        <v>150</v>
      </c>
      <c r="F20" s="18">
        <v>-11</v>
      </c>
      <c r="G20" s="18"/>
      <c r="H20" s="18">
        <v>-27</v>
      </c>
    </row>
    <row r="21" spans="1:8" ht="13.5" customHeight="1">
      <c r="B21" s="1" t="s">
        <v>165</v>
      </c>
      <c r="F21" s="18">
        <v>2</v>
      </c>
      <c r="G21" s="18"/>
      <c r="H21" s="18">
        <v>3</v>
      </c>
    </row>
    <row r="22" spans="1:8" ht="13.5" customHeight="1">
      <c r="B22" s="1" t="s">
        <v>53</v>
      </c>
      <c r="F22" s="18"/>
      <c r="G22" s="18"/>
      <c r="H22" s="18"/>
    </row>
    <row r="23" spans="1:8" ht="13.5" customHeight="1">
      <c r="C23" s="1" t="s">
        <v>24</v>
      </c>
      <c r="F23" s="32">
        <v>-17</v>
      </c>
      <c r="G23" s="18"/>
      <c r="H23" s="32">
        <v>25</v>
      </c>
    </row>
    <row r="24" spans="1:8" ht="13.5" customHeight="1">
      <c r="C24" s="1" t="s">
        <v>25</v>
      </c>
      <c r="F24" s="18">
        <v>-80</v>
      </c>
      <c r="G24" s="18"/>
      <c r="H24" s="18">
        <v>-85</v>
      </c>
    </row>
    <row r="25" spans="1:8" ht="13.5" customHeight="1">
      <c r="C25" s="1" t="s">
        <v>43</v>
      </c>
      <c r="F25" s="18">
        <v>51</v>
      </c>
      <c r="G25" s="18"/>
      <c r="H25" s="18">
        <v>-10</v>
      </c>
    </row>
    <row r="26" spans="1:8" ht="13.5" customHeight="1">
      <c r="C26" s="1" t="s">
        <v>44</v>
      </c>
      <c r="F26" s="18">
        <v>-3</v>
      </c>
      <c r="G26" s="18"/>
      <c r="H26" s="18">
        <v>-50</v>
      </c>
    </row>
    <row r="27" spans="1:8" ht="13.5" customHeight="1">
      <c r="C27" s="1" t="s">
        <v>100</v>
      </c>
      <c r="F27" s="18">
        <v>12</v>
      </c>
      <c r="G27" s="18"/>
      <c r="H27" s="18">
        <v>-207</v>
      </c>
    </row>
    <row r="28" spans="1:8" ht="13.5" customHeight="1">
      <c r="A28" s="1" t="s">
        <v>166</v>
      </c>
      <c r="F28" s="11">
        <f>SUM(F12:F27)</f>
        <v>710</v>
      </c>
      <c r="G28" s="5"/>
      <c r="H28" s="11">
        <f>SUM(H12:H27)</f>
        <v>254</v>
      </c>
    </row>
    <row r="29" spans="1:8" ht="13.5" customHeight="1">
      <c r="F29" s="5"/>
      <c r="G29" s="5"/>
      <c r="H29" s="5"/>
    </row>
    <row r="30" spans="1:8" ht="13.5" customHeight="1">
      <c r="A30" s="1" t="s">
        <v>54</v>
      </c>
      <c r="F30" s="5"/>
      <c r="G30" s="5"/>
      <c r="H30" s="5"/>
    </row>
    <row r="31" spans="1:8" ht="13.5" customHeight="1">
      <c r="B31" s="1" t="s">
        <v>55</v>
      </c>
      <c r="F31" s="5">
        <v>-72</v>
      </c>
      <c r="G31" s="5"/>
      <c r="H31" s="5">
        <v>-67</v>
      </c>
    </row>
    <row r="32" spans="1:8" ht="13.5" customHeight="1">
      <c r="B32" s="1" t="s">
        <v>172</v>
      </c>
      <c r="F32" s="5">
        <v>-547</v>
      </c>
      <c r="G32" s="5"/>
      <c r="H32" s="32" t="s">
        <v>109</v>
      </c>
    </row>
    <row r="33" spans="1:8" ht="13.5" customHeight="1">
      <c r="B33" s="1" t="s">
        <v>126</v>
      </c>
      <c r="F33" s="32">
        <v>-8</v>
      </c>
      <c r="G33" s="5"/>
      <c r="H33" s="32">
        <v>-18</v>
      </c>
    </row>
    <row r="34" spans="1:8" ht="13.5" customHeight="1">
      <c r="B34" s="1" t="s">
        <v>167</v>
      </c>
      <c r="F34" s="32">
        <v>-2</v>
      </c>
      <c r="G34" s="5"/>
      <c r="H34" s="32">
        <v>-3</v>
      </c>
    </row>
    <row r="35" spans="1:8" ht="13.5" customHeight="1">
      <c r="A35" s="1" t="s">
        <v>131</v>
      </c>
      <c r="F35" s="11">
        <f>SUM(F31:F34)</f>
        <v>-629</v>
      </c>
      <c r="G35" s="5"/>
      <c r="H35" s="11">
        <f>SUM(H31:H34)</f>
        <v>-88</v>
      </c>
    </row>
    <row r="36" spans="1:8" ht="13.5" customHeight="1">
      <c r="F36" s="5"/>
      <c r="G36" s="5"/>
      <c r="H36" s="5"/>
    </row>
    <row r="37" spans="1:8" ht="13.5" customHeight="1">
      <c r="A37" s="1" t="s">
        <v>56</v>
      </c>
      <c r="F37" s="5"/>
      <c r="G37" s="5"/>
      <c r="H37" s="5"/>
    </row>
    <row r="38" spans="1:8" ht="13.5" customHeight="1">
      <c r="B38" s="1" t="s">
        <v>57</v>
      </c>
      <c r="F38" s="5">
        <v>26</v>
      </c>
      <c r="G38" s="5"/>
      <c r="H38" s="5">
        <v>32</v>
      </c>
    </row>
    <row r="39" spans="1:8" ht="13.5" customHeight="1">
      <c r="B39" s="1" t="s">
        <v>101</v>
      </c>
      <c r="F39" s="5">
        <v>-73</v>
      </c>
      <c r="G39" s="5"/>
      <c r="H39" s="5">
        <v>-33</v>
      </c>
    </row>
    <row r="40" spans="1:8" ht="13.5" customHeight="1">
      <c r="B40" s="1" t="s">
        <v>174</v>
      </c>
      <c r="F40" s="5">
        <f>848</f>
        <v>848</v>
      </c>
      <c r="G40" s="5"/>
      <c r="H40" s="32" t="s">
        <v>109</v>
      </c>
    </row>
    <row r="41" spans="1:8" ht="13.5" customHeight="1">
      <c r="B41" s="1" t="s">
        <v>175</v>
      </c>
      <c r="F41" s="5">
        <v>-7</v>
      </c>
      <c r="G41" s="5"/>
      <c r="H41" s="32" t="s">
        <v>109</v>
      </c>
    </row>
    <row r="42" spans="1:8" ht="13.5" customHeight="1">
      <c r="B42" s="1" t="s">
        <v>58</v>
      </c>
      <c r="F42" s="5">
        <v>-118</v>
      </c>
      <c r="G42" s="5"/>
      <c r="H42" s="5">
        <v>-111</v>
      </c>
    </row>
    <row r="43" spans="1:8" ht="13.5" customHeight="1">
      <c r="B43" s="1" t="s">
        <v>161</v>
      </c>
      <c r="F43" s="5">
        <v>-417</v>
      </c>
      <c r="G43" s="5"/>
      <c r="H43" s="32" t="s">
        <v>109</v>
      </c>
    </row>
    <row r="44" spans="1:8" ht="13.5" customHeight="1">
      <c r="B44" s="1" t="s">
        <v>145</v>
      </c>
      <c r="F44" s="5">
        <v>1232</v>
      </c>
      <c r="G44" s="5"/>
      <c r="H44" s="32" t="s">
        <v>109</v>
      </c>
    </row>
    <row r="45" spans="1:8" ht="13.5" customHeight="1">
      <c r="B45" s="1" t="s">
        <v>146</v>
      </c>
      <c r="F45" s="5">
        <v>-1102</v>
      </c>
      <c r="G45" s="5"/>
      <c r="H45" s="32" t="s">
        <v>109</v>
      </c>
    </row>
    <row r="46" spans="1:8" ht="13.5" customHeight="1">
      <c r="B46" s="1" t="s">
        <v>155</v>
      </c>
      <c r="F46" s="32" t="s">
        <v>109</v>
      </c>
      <c r="G46" s="5"/>
      <c r="H46" s="32">
        <v>798</v>
      </c>
    </row>
    <row r="47" spans="1:8" ht="13.5" customHeight="1">
      <c r="B47" s="1" t="s">
        <v>156</v>
      </c>
      <c r="F47" s="32" t="s">
        <v>109</v>
      </c>
      <c r="G47" s="5"/>
      <c r="H47" s="5">
        <v>-713</v>
      </c>
    </row>
    <row r="48" spans="1:8" ht="13.5" customHeight="1">
      <c r="B48" s="1" t="s">
        <v>147</v>
      </c>
      <c r="F48" s="32" t="s">
        <v>109</v>
      </c>
      <c r="G48" s="5"/>
      <c r="H48" s="32">
        <v>-4</v>
      </c>
    </row>
    <row r="49" spans="1:8" ht="13.5" customHeight="1">
      <c r="B49" s="1" t="s">
        <v>88</v>
      </c>
      <c r="F49" s="5">
        <v>-539</v>
      </c>
      <c r="G49" s="5"/>
      <c r="H49" s="5">
        <v>-186</v>
      </c>
    </row>
    <row r="50" spans="1:8" ht="13.5" customHeight="1">
      <c r="A50" s="1" t="s">
        <v>132</v>
      </c>
      <c r="F50" s="14">
        <f>SUM(F36:F49)</f>
        <v>-150</v>
      </c>
      <c r="H50" s="14">
        <f>SUM(H38:H49)</f>
        <v>-217</v>
      </c>
    </row>
    <row r="52" spans="1:8" ht="13.5" customHeight="1">
      <c r="A52" s="1" t="s">
        <v>59</v>
      </c>
      <c r="F52" s="5">
        <v>9</v>
      </c>
      <c r="G52" s="5"/>
      <c r="H52" s="5">
        <v>-8</v>
      </c>
    </row>
    <row r="54" spans="1:8" ht="13.5" customHeight="1">
      <c r="A54" s="1" t="s">
        <v>176</v>
      </c>
      <c r="F54" s="13">
        <f>F28+F35+F50+F52</f>
        <v>-60</v>
      </c>
      <c r="H54" s="13">
        <f>H28+H35+H50+H52</f>
        <v>-59</v>
      </c>
    </row>
    <row r="56" spans="1:8" s="40" customFormat="1" ht="13.5" customHeight="1">
      <c r="A56" s="40" t="s">
        <v>124</v>
      </c>
      <c r="F56" s="22">
        <v>1447</v>
      </c>
      <c r="G56" s="41"/>
      <c r="H56" s="22">
        <v>1388</v>
      </c>
    </row>
    <row r="58" spans="1:8" ht="13.5" customHeight="1" thickBot="1">
      <c r="A58" s="1" t="s">
        <v>125</v>
      </c>
      <c r="F58" s="6">
        <f>SUM(F54:F56)</f>
        <v>1387</v>
      </c>
      <c r="H58" s="6">
        <f>SUM(H54:H56)</f>
        <v>1329</v>
      </c>
    </row>
    <row r="59" spans="1:8" ht="13.5" customHeight="1" thickTop="1"/>
    <row r="61" spans="1:8" ht="13.5" customHeight="1">
      <c r="A61" s="1" t="s">
        <v>129</v>
      </c>
    </row>
    <row r="63" spans="1:8" ht="13.5" customHeight="1">
      <c r="B63" s="1" t="s">
        <v>23</v>
      </c>
      <c r="F63" s="4">
        <v>1380</v>
      </c>
      <c r="G63" s="4"/>
      <c r="H63" s="4">
        <v>1324</v>
      </c>
    </row>
    <row r="64" spans="1:8" ht="13.5" customHeight="1">
      <c r="B64" s="1" t="s">
        <v>127</v>
      </c>
      <c r="F64" s="5">
        <v>7</v>
      </c>
      <c r="G64" s="5"/>
      <c r="H64" s="5">
        <v>5</v>
      </c>
    </row>
    <row r="65" spans="1:8" ht="13.5" customHeight="1" thickBot="1">
      <c r="B65" s="1" t="s">
        <v>128</v>
      </c>
      <c r="F65" s="12">
        <f>SUM(F63:F64)</f>
        <v>1387</v>
      </c>
      <c r="G65" s="5"/>
      <c r="H65" s="12">
        <f>SUM(H63:H64)</f>
        <v>1329</v>
      </c>
    </row>
    <row r="66" spans="1:8" ht="13.5" customHeight="1" thickTop="1">
      <c r="G66" s="44"/>
    </row>
    <row r="68" spans="1:8" ht="13.5" customHeight="1">
      <c r="A68" s="1" t="s">
        <v>60</v>
      </c>
    </row>
    <row r="70" spans="1:8" ht="13.5" customHeight="1">
      <c r="B70" s="1" t="s">
        <v>114</v>
      </c>
      <c r="F70" s="4">
        <v>116</v>
      </c>
      <c r="H70" s="4">
        <v>286</v>
      </c>
    </row>
    <row r="71" spans="1:8" ht="13.5" customHeight="1">
      <c r="B71" s="1" t="s">
        <v>99</v>
      </c>
      <c r="F71" s="4">
        <v>36</v>
      </c>
      <c r="H71" s="4">
        <v>39</v>
      </c>
    </row>
    <row r="73" spans="1:8" ht="13.5" customHeight="1">
      <c r="B73" s="54"/>
    </row>
    <row r="75" spans="1:8" ht="13.5" customHeight="1">
      <c r="A75" s="61" t="s">
        <v>61</v>
      </c>
      <c r="B75" s="61"/>
      <c r="C75" s="61"/>
      <c r="D75" s="61"/>
      <c r="E75" s="61"/>
      <c r="F75" s="61"/>
      <c r="G75" s="61"/>
      <c r="H75" s="61"/>
    </row>
    <row r="78" spans="1:8" ht="13.5" customHeight="1">
      <c r="A78" s="100" t="s">
        <v>123</v>
      </c>
      <c r="B78" s="100"/>
      <c r="C78" s="100"/>
      <c r="D78" s="100"/>
      <c r="E78" s="100"/>
      <c r="F78" s="100"/>
      <c r="G78" s="100"/>
      <c r="H78" s="100"/>
    </row>
  </sheetData>
  <sheetProtection algorithmName="SHA-512" hashValue="qsZEhJy+95rY6Cg+hFmdLBQESaNytMO5dWmwCOjTAjiZorDQ/fA1i7HwrgkVUw30IavRniGxr+BneQ2raS1i3g==" saltValue="cZmE84qAdBICrObys5bnEg==" spinCount="100000" sheet="1" objects="1" scenarios="1"/>
  <mergeCells count="7">
    <mergeCell ref="A4:H4"/>
    <mergeCell ref="A5:H5"/>
    <mergeCell ref="A78:H78"/>
    <mergeCell ref="A1:H1"/>
    <mergeCell ref="A2:H2"/>
    <mergeCell ref="A3:H3"/>
    <mergeCell ref="F8:H8"/>
  </mergeCells>
  <printOptions horizontalCentered="1"/>
  <pageMargins left="0.7" right="0.7" top="0.75" bottom="0.75" header="0.3" footer="0.3"/>
  <pageSetup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R48"/>
  <sheetViews>
    <sheetView zoomScale="80" zoomScaleNormal="80" workbookViewId="0">
      <selection sqref="A1:P1"/>
    </sheetView>
  </sheetViews>
  <sheetFormatPr defaultColWidth="9.1796875" defaultRowHeight="13.5" customHeight="1"/>
  <cols>
    <col min="1" max="1" width="4.7265625" style="1" customWidth="1"/>
    <col min="2" max="2" width="4.453125" style="1" customWidth="1"/>
    <col min="3" max="3" width="38.81640625" style="1" customWidth="1"/>
    <col min="4" max="4" width="2.7265625" style="1" customWidth="1"/>
    <col min="5" max="6" width="10.7265625" style="1" customWidth="1"/>
    <col min="7" max="7" width="2.7265625" style="1" customWidth="1"/>
    <col min="8" max="9" width="10.7265625" style="1" customWidth="1"/>
    <col min="10" max="10" width="2.7265625" style="1" customWidth="1"/>
    <col min="11" max="12" width="10.7265625" style="1" customWidth="1"/>
    <col min="13" max="13" width="2.7265625" style="1" customWidth="1"/>
    <col min="14" max="15" width="10.7265625" style="1" customWidth="1"/>
    <col min="16" max="16" width="2.7265625" style="1" customWidth="1"/>
    <col min="17" max="16384" width="9.1796875" style="1"/>
  </cols>
  <sheetData>
    <row r="1" spans="1:16" s="10" customFormat="1" ht="15.75" customHeight="1">
      <c r="A1" s="104" t="s">
        <v>0</v>
      </c>
      <c r="B1" s="104"/>
      <c r="C1" s="104"/>
      <c r="D1" s="104"/>
      <c r="E1" s="104"/>
      <c r="F1" s="104"/>
      <c r="G1" s="104"/>
      <c r="H1" s="104"/>
      <c r="I1" s="104"/>
      <c r="J1" s="104"/>
      <c r="K1" s="104"/>
      <c r="L1" s="104"/>
      <c r="M1" s="104"/>
      <c r="N1" s="104"/>
      <c r="O1" s="104"/>
      <c r="P1" s="104"/>
    </row>
    <row r="2" spans="1:16" s="10" customFormat="1" ht="15.75" customHeight="1">
      <c r="A2" s="104" t="s">
        <v>105</v>
      </c>
      <c r="B2" s="104"/>
      <c r="C2" s="104"/>
      <c r="D2" s="104"/>
      <c r="E2" s="104"/>
      <c r="F2" s="104"/>
      <c r="G2" s="104"/>
      <c r="H2" s="104"/>
      <c r="I2" s="104"/>
      <c r="J2" s="104"/>
      <c r="K2" s="104"/>
      <c r="L2" s="104"/>
      <c r="M2" s="104"/>
      <c r="N2" s="104"/>
      <c r="O2" s="104"/>
      <c r="P2" s="104"/>
    </row>
    <row r="3" spans="1:16" s="10" customFormat="1" ht="15.75" customHeight="1">
      <c r="A3" s="104" t="s">
        <v>2</v>
      </c>
      <c r="B3" s="104"/>
      <c r="C3" s="104"/>
      <c r="D3" s="104"/>
      <c r="E3" s="104"/>
      <c r="F3" s="104"/>
      <c r="G3" s="104"/>
      <c r="H3" s="104"/>
      <c r="I3" s="104"/>
      <c r="J3" s="104"/>
      <c r="K3" s="104"/>
      <c r="L3" s="104"/>
      <c r="M3" s="104"/>
      <c r="N3" s="104"/>
      <c r="O3" s="104"/>
      <c r="P3" s="104"/>
    </row>
    <row r="4" spans="1:16" s="10" customFormat="1" ht="15.75" customHeight="1">
      <c r="A4" s="104" t="s">
        <v>3</v>
      </c>
      <c r="B4" s="104"/>
      <c r="C4" s="104"/>
      <c r="D4" s="104"/>
      <c r="E4" s="104"/>
      <c r="F4" s="104"/>
      <c r="G4" s="104"/>
      <c r="H4" s="104"/>
      <c r="I4" s="104"/>
      <c r="J4" s="104"/>
      <c r="K4" s="104"/>
      <c r="L4" s="104"/>
      <c r="M4" s="104"/>
      <c r="N4" s="104"/>
      <c r="O4" s="104"/>
      <c r="P4" s="104"/>
    </row>
    <row r="5" spans="1:16" s="10" customFormat="1" ht="15.75" customHeight="1">
      <c r="A5" s="104" t="s">
        <v>4</v>
      </c>
      <c r="B5" s="104"/>
      <c r="C5" s="104"/>
      <c r="D5" s="104"/>
      <c r="E5" s="104"/>
      <c r="F5" s="104"/>
      <c r="G5" s="104"/>
      <c r="H5" s="104"/>
      <c r="I5" s="104"/>
      <c r="J5" s="104"/>
      <c r="K5" s="104"/>
      <c r="L5" s="104"/>
      <c r="M5" s="104"/>
      <c r="N5" s="104"/>
      <c r="O5" s="104"/>
      <c r="P5" s="104"/>
    </row>
    <row r="6" spans="1:16" ht="15.75" customHeight="1"/>
    <row r="7" spans="1:16" ht="13.5" customHeight="1">
      <c r="E7" s="109" t="s">
        <v>15</v>
      </c>
      <c r="F7" s="109"/>
      <c r="G7" s="109"/>
      <c r="H7" s="109"/>
      <c r="I7" s="109"/>
      <c r="J7" s="9"/>
      <c r="K7" s="109" t="s">
        <v>163</v>
      </c>
      <c r="L7" s="109"/>
      <c r="M7" s="109"/>
      <c r="N7" s="109"/>
      <c r="O7" s="109"/>
    </row>
    <row r="8" spans="1:16" ht="13.5" customHeight="1">
      <c r="E8" s="109" t="s">
        <v>162</v>
      </c>
      <c r="F8" s="109"/>
      <c r="G8" s="109"/>
      <c r="H8" s="109"/>
      <c r="I8" s="109"/>
      <c r="J8" s="9"/>
      <c r="K8" s="109" t="s">
        <v>162</v>
      </c>
      <c r="L8" s="109"/>
      <c r="M8" s="109"/>
      <c r="N8" s="109"/>
      <c r="O8" s="109"/>
    </row>
    <row r="9" spans="1:16" ht="30.75" customHeight="1" thickBot="1">
      <c r="C9" s="16"/>
      <c r="D9" s="16"/>
      <c r="E9" s="60">
        <v>2021</v>
      </c>
      <c r="F9" s="34" t="s">
        <v>62</v>
      </c>
      <c r="G9" s="67"/>
      <c r="H9" s="60">
        <v>2020</v>
      </c>
      <c r="I9" s="34" t="s">
        <v>62</v>
      </c>
      <c r="J9" s="67"/>
      <c r="K9" s="60">
        <v>2021</v>
      </c>
      <c r="L9" s="34" t="s">
        <v>62</v>
      </c>
      <c r="M9" s="67"/>
      <c r="N9" s="60">
        <v>2020</v>
      </c>
      <c r="O9" s="34" t="s">
        <v>62</v>
      </c>
    </row>
    <row r="10" spans="1:16" ht="13.5" customHeight="1">
      <c r="C10" s="16"/>
      <c r="D10" s="16"/>
      <c r="E10" s="16"/>
      <c r="F10" s="16"/>
      <c r="G10" s="16"/>
      <c r="H10" s="118"/>
      <c r="I10" s="118"/>
      <c r="J10" s="35"/>
      <c r="K10" s="16"/>
      <c r="L10" s="16"/>
      <c r="M10" s="16"/>
      <c r="N10" s="118"/>
      <c r="O10" s="118"/>
    </row>
    <row r="11" spans="1:16" ht="13.5" customHeight="1">
      <c r="A11" s="1" t="s">
        <v>136</v>
      </c>
      <c r="C11" s="16"/>
      <c r="D11" s="16"/>
      <c r="E11" s="15">
        <v>216</v>
      </c>
      <c r="F11" s="30">
        <v>0.7</v>
      </c>
      <c r="G11" s="16"/>
      <c r="H11" s="15">
        <v>101</v>
      </c>
      <c r="I11" s="30">
        <v>0.32</v>
      </c>
      <c r="J11" s="16"/>
      <c r="K11" s="15">
        <v>504</v>
      </c>
      <c r="L11" s="30">
        <v>1.64</v>
      </c>
      <c r="M11" s="54"/>
      <c r="N11" s="15">
        <v>298</v>
      </c>
      <c r="O11" s="30">
        <v>0.95</v>
      </c>
      <c r="P11" s="54"/>
    </row>
    <row r="12" spans="1:16" ht="13.5" customHeight="1">
      <c r="B12" s="1" t="s">
        <v>63</v>
      </c>
      <c r="C12" s="16"/>
      <c r="D12" s="16"/>
      <c r="E12" s="16"/>
      <c r="F12" s="16"/>
      <c r="G12" s="16"/>
      <c r="J12" s="16"/>
      <c r="K12" s="16"/>
      <c r="L12" s="16"/>
      <c r="M12" s="16"/>
      <c r="P12" s="16"/>
    </row>
    <row r="13" spans="1:16" ht="13.5" customHeight="1">
      <c r="C13" s="16" t="s">
        <v>169</v>
      </c>
      <c r="D13" s="16"/>
      <c r="E13" s="18">
        <v>2</v>
      </c>
      <c r="F13" s="37">
        <v>0.01</v>
      </c>
      <c r="G13" s="16"/>
      <c r="H13" s="18">
        <v>99</v>
      </c>
      <c r="I13" s="37">
        <v>0.32</v>
      </c>
      <c r="J13" s="16"/>
      <c r="K13" s="18">
        <v>2</v>
      </c>
      <c r="L13" s="37">
        <v>0.01</v>
      </c>
      <c r="M13" s="16"/>
      <c r="N13" s="18">
        <v>99</v>
      </c>
      <c r="O13" s="37">
        <v>0.32</v>
      </c>
      <c r="P13" s="16"/>
    </row>
    <row r="14" spans="1:16" ht="13.5" customHeight="1">
      <c r="C14" s="16" t="s">
        <v>64</v>
      </c>
      <c r="D14" s="16"/>
      <c r="E14" s="18">
        <v>46</v>
      </c>
      <c r="F14" s="37">
        <v>0.15</v>
      </c>
      <c r="G14" s="16"/>
      <c r="H14" s="18">
        <v>46</v>
      </c>
      <c r="I14" s="37">
        <v>0.15</v>
      </c>
      <c r="J14" s="16"/>
      <c r="K14" s="18">
        <v>90</v>
      </c>
      <c r="L14" s="37">
        <v>0.28999999999999998</v>
      </c>
      <c r="M14" s="16"/>
      <c r="N14" s="18">
        <v>94</v>
      </c>
      <c r="O14" s="37">
        <v>0.3</v>
      </c>
      <c r="P14" s="16"/>
    </row>
    <row r="15" spans="1:16" ht="13.5" customHeight="1">
      <c r="C15" s="16" t="s">
        <v>65</v>
      </c>
      <c r="D15" s="16"/>
      <c r="E15" s="32">
        <v>9</v>
      </c>
      <c r="F15" s="76">
        <v>0.03</v>
      </c>
      <c r="G15" s="16"/>
      <c r="H15" s="32">
        <v>15</v>
      </c>
      <c r="I15" s="76">
        <v>0.05</v>
      </c>
      <c r="J15" s="16"/>
      <c r="K15" s="18">
        <v>20</v>
      </c>
      <c r="L15" s="37">
        <v>0.06</v>
      </c>
      <c r="M15" s="16"/>
      <c r="N15" s="32">
        <v>28</v>
      </c>
      <c r="O15" s="76">
        <v>0.09</v>
      </c>
      <c r="P15" s="16"/>
    </row>
    <row r="16" spans="1:16" ht="13.5" customHeight="1">
      <c r="C16" s="16" t="s">
        <v>66</v>
      </c>
      <c r="D16" s="16"/>
      <c r="E16" s="18">
        <v>13</v>
      </c>
      <c r="F16" s="37">
        <v>0.04</v>
      </c>
      <c r="G16" s="16"/>
      <c r="H16" s="18">
        <v>11</v>
      </c>
      <c r="I16" s="37">
        <v>0.03</v>
      </c>
      <c r="J16" s="16"/>
      <c r="K16" s="18">
        <v>22</v>
      </c>
      <c r="L16" s="37">
        <v>7.0000000000000007E-2</v>
      </c>
      <c r="M16" s="16"/>
      <c r="N16" s="18">
        <v>24</v>
      </c>
      <c r="O16" s="37">
        <v>0.08</v>
      </c>
      <c r="P16" s="16"/>
    </row>
    <row r="17" spans="1:16" ht="13.5" customHeight="1">
      <c r="C17" s="16" t="s">
        <v>160</v>
      </c>
      <c r="D17" s="16"/>
      <c r="E17" s="18">
        <v>12</v>
      </c>
      <c r="F17" s="37">
        <v>0.04</v>
      </c>
      <c r="G17" s="16"/>
      <c r="H17" s="32" t="s">
        <v>109</v>
      </c>
      <c r="I17" s="32" t="s">
        <v>109</v>
      </c>
      <c r="J17" s="16"/>
      <c r="K17" s="18">
        <v>17</v>
      </c>
      <c r="L17" s="37">
        <v>0.06</v>
      </c>
      <c r="M17" s="16"/>
      <c r="N17" s="32" t="s">
        <v>109</v>
      </c>
      <c r="O17" s="32" t="s">
        <v>109</v>
      </c>
      <c r="P17" s="16"/>
    </row>
    <row r="18" spans="1:16" ht="13.5" customHeight="1">
      <c r="C18" s="16" t="s">
        <v>177</v>
      </c>
      <c r="D18" s="16"/>
      <c r="E18" s="18">
        <v>3</v>
      </c>
      <c r="F18" s="37">
        <v>0.01</v>
      </c>
      <c r="G18" s="16"/>
      <c r="H18" s="32" t="s">
        <v>109</v>
      </c>
      <c r="I18" s="32" t="s">
        <v>109</v>
      </c>
      <c r="J18" s="16"/>
      <c r="K18" s="18">
        <v>4</v>
      </c>
      <c r="L18" s="37">
        <v>0.01</v>
      </c>
      <c r="M18" s="16"/>
      <c r="N18" s="32" t="s">
        <v>109</v>
      </c>
      <c r="O18" s="32" t="s">
        <v>109</v>
      </c>
      <c r="P18" s="16"/>
    </row>
    <row r="19" spans="1:16" ht="13.5" customHeight="1">
      <c r="C19" s="16" t="s">
        <v>67</v>
      </c>
      <c r="D19" s="16"/>
      <c r="E19" s="18">
        <v>-8</v>
      </c>
      <c r="F19" s="76">
        <v>-0.03</v>
      </c>
      <c r="G19" s="16"/>
      <c r="H19" s="18">
        <v>-29</v>
      </c>
      <c r="I19" s="76">
        <v>-0.09</v>
      </c>
      <c r="J19" s="16"/>
      <c r="K19" s="18">
        <f>-6+1</f>
        <v>-5</v>
      </c>
      <c r="L19" s="76">
        <v>-0.02</v>
      </c>
      <c r="M19" s="16"/>
      <c r="N19" s="18">
        <v>-23</v>
      </c>
      <c r="O19" s="76">
        <v>-0.08</v>
      </c>
      <c r="P19" s="16"/>
    </row>
    <row r="20" spans="1:16" ht="13.5" customHeight="1">
      <c r="C20" s="16" t="s">
        <v>68</v>
      </c>
      <c r="D20" s="16"/>
      <c r="E20" s="18">
        <v>6</v>
      </c>
      <c r="F20" s="37">
        <v>0.02</v>
      </c>
      <c r="G20" s="16"/>
      <c r="H20" s="18">
        <v>-20</v>
      </c>
      <c r="I20" s="37">
        <v>-7.0000000000000007E-2</v>
      </c>
      <c r="J20" s="16"/>
      <c r="K20" s="18">
        <v>-27</v>
      </c>
      <c r="L20" s="37">
        <v>-0.09</v>
      </c>
      <c r="M20" s="16"/>
      <c r="N20" s="18">
        <v>-45</v>
      </c>
      <c r="O20" s="37">
        <v>-0.14000000000000001</v>
      </c>
    </row>
    <row r="21" spans="1:16" ht="13.5" customHeight="1" thickBot="1">
      <c r="A21" s="1" t="s">
        <v>112</v>
      </c>
      <c r="C21" s="16"/>
      <c r="D21" s="16"/>
      <c r="E21" s="19">
        <f>SUM(E11:E20)</f>
        <v>299</v>
      </c>
      <c r="F21" s="38">
        <f>SUM(F11:F20)</f>
        <v>0.97000000000000008</v>
      </c>
      <c r="G21" s="16"/>
      <c r="H21" s="19">
        <f>SUM(H11:H20)</f>
        <v>223</v>
      </c>
      <c r="I21" s="38">
        <f>SUM(I11:I20)</f>
        <v>0.71000000000000019</v>
      </c>
      <c r="J21" s="16"/>
      <c r="K21" s="19">
        <f>SUM(K11:K20)</f>
        <v>627</v>
      </c>
      <c r="L21" s="38">
        <f>SUM(L11:L20)</f>
        <v>2.0299999999999998</v>
      </c>
      <c r="M21" s="54"/>
      <c r="N21" s="19">
        <f>SUM(N11:N20)</f>
        <v>475</v>
      </c>
      <c r="O21" s="38">
        <f>SUM(O11:O20)</f>
        <v>1.52</v>
      </c>
      <c r="P21" s="54"/>
    </row>
    <row r="22" spans="1:16" ht="13.5" customHeight="1" thickTop="1">
      <c r="C22" s="16"/>
      <c r="D22" s="16"/>
      <c r="E22" s="16"/>
      <c r="F22" s="16"/>
      <c r="G22" s="16"/>
      <c r="H22" s="16"/>
      <c r="I22" s="16"/>
      <c r="J22" s="16"/>
      <c r="K22" s="16"/>
      <c r="L22" s="16"/>
      <c r="M22" s="16"/>
      <c r="N22" s="16"/>
      <c r="O22" s="16"/>
    </row>
    <row r="23" spans="1:16" ht="13.5" customHeight="1">
      <c r="C23" s="16"/>
      <c r="D23" s="16"/>
      <c r="E23" s="16"/>
      <c r="F23" s="16"/>
      <c r="G23" s="16"/>
      <c r="H23" s="16"/>
      <c r="I23" s="16"/>
      <c r="J23" s="16"/>
      <c r="K23" s="16"/>
      <c r="L23" s="16"/>
      <c r="M23" s="16"/>
      <c r="N23" s="16"/>
      <c r="O23" s="16"/>
    </row>
    <row r="24" spans="1:16" ht="46.5" customHeight="1">
      <c r="A24" s="110" t="s">
        <v>186</v>
      </c>
      <c r="B24" s="110"/>
      <c r="C24" s="110"/>
      <c r="D24" s="110"/>
      <c r="E24" s="110"/>
      <c r="F24" s="110"/>
      <c r="G24" s="110"/>
      <c r="H24" s="110"/>
      <c r="I24" s="110"/>
      <c r="J24" s="110"/>
      <c r="K24" s="110"/>
      <c r="L24" s="110"/>
      <c r="M24" s="110"/>
      <c r="N24" s="110"/>
      <c r="O24" s="110"/>
    </row>
    <row r="25" spans="1:16" ht="9" customHeight="1">
      <c r="A25" s="112"/>
      <c r="B25" s="113"/>
      <c r="C25" s="113"/>
      <c r="D25" s="113"/>
      <c r="E25" s="113"/>
      <c r="F25" s="113"/>
      <c r="G25" s="113"/>
      <c r="H25" s="113"/>
      <c r="I25" s="113"/>
      <c r="J25" s="113"/>
      <c r="K25" s="69"/>
      <c r="L25" s="69"/>
      <c r="M25" s="69"/>
      <c r="N25" s="69"/>
      <c r="O25" s="69"/>
    </row>
    <row r="26" spans="1:16" ht="45" customHeight="1">
      <c r="A26" s="110" t="s">
        <v>178</v>
      </c>
      <c r="B26" s="110"/>
      <c r="C26" s="110"/>
      <c r="D26" s="110"/>
      <c r="E26" s="110"/>
      <c r="F26" s="110"/>
      <c r="G26" s="110"/>
      <c r="H26" s="110"/>
      <c r="I26" s="110"/>
      <c r="J26" s="110"/>
      <c r="K26" s="110"/>
      <c r="L26" s="110"/>
      <c r="M26" s="110"/>
      <c r="N26" s="110"/>
      <c r="O26" s="110"/>
    </row>
    <row r="27" spans="1:16" ht="21.75" customHeight="1">
      <c r="A27" s="96"/>
      <c r="B27" s="110" t="s">
        <v>143</v>
      </c>
      <c r="C27" s="110"/>
      <c r="D27" s="110"/>
      <c r="E27" s="110"/>
      <c r="F27" s="110"/>
      <c r="G27" s="110"/>
      <c r="H27" s="110"/>
      <c r="I27" s="110"/>
      <c r="J27" s="110"/>
      <c r="K27" s="110"/>
      <c r="L27" s="110"/>
      <c r="M27" s="110"/>
      <c r="N27" s="110"/>
      <c r="O27" s="110"/>
    </row>
    <row r="28" spans="1:16" ht="61.5" customHeight="1">
      <c r="A28" s="65"/>
      <c r="B28" s="110" t="s">
        <v>185</v>
      </c>
      <c r="C28" s="110"/>
      <c r="D28" s="110"/>
      <c r="E28" s="110"/>
      <c r="F28" s="110"/>
      <c r="G28" s="110"/>
      <c r="H28" s="110"/>
      <c r="I28" s="110"/>
      <c r="J28" s="110"/>
      <c r="K28" s="110"/>
      <c r="L28" s="110"/>
      <c r="M28" s="110"/>
      <c r="N28" s="110"/>
      <c r="O28" s="110"/>
    </row>
    <row r="29" spans="1:16" ht="46.5" customHeight="1">
      <c r="A29" s="65"/>
      <c r="B29" s="110" t="s">
        <v>140</v>
      </c>
      <c r="C29" s="110"/>
      <c r="D29" s="110"/>
      <c r="E29" s="110"/>
      <c r="F29" s="110"/>
      <c r="G29" s="110"/>
      <c r="H29" s="110"/>
      <c r="I29" s="110"/>
      <c r="J29" s="110"/>
      <c r="K29" s="110"/>
      <c r="L29" s="110"/>
      <c r="M29" s="110"/>
      <c r="N29" s="110"/>
      <c r="O29" s="110"/>
    </row>
    <row r="30" spans="1:16" ht="31.5" hidden="1" customHeight="1">
      <c r="A30" s="65"/>
      <c r="B30" s="111" t="s">
        <v>151</v>
      </c>
      <c r="C30" s="111"/>
      <c r="D30" s="111"/>
      <c r="E30" s="111"/>
      <c r="F30" s="111"/>
      <c r="G30" s="111"/>
      <c r="H30" s="111"/>
      <c r="I30" s="111"/>
      <c r="J30" s="111"/>
      <c r="K30" s="111"/>
      <c r="L30" s="111"/>
      <c r="M30" s="111"/>
      <c r="N30" s="111"/>
      <c r="O30" s="111"/>
    </row>
    <row r="31" spans="1:16" ht="46.5" customHeight="1">
      <c r="A31" s="65"/>
      <c r="B31" s="117" t="s">
        <v>184</v>
      </c>
      <c r="C31" s="117"/>
      <c r="D31" s="117"/>
      <c r="E31" s="117"/>
      <c r="F31" s="117"/>
      <c r="G31" s="117"/>
      <c r="H31" s="117"/>
      <c r="I31" s="117"/>
      <c r="J31" s="117"/>
      <c r="K31" s="117"/>
      <c r="L31" s="117"/>
      <c r="M31" s="117"/>
      <c r="N31" s="117"/>
      <c r="O31" s="117"/>
    </row>
    <row r="32" spans="1:16" ht="22.5" customHeight="1">
      <c r="A32" s="65"/>
      <c r="B32" s="116" t="s">
        <v>149</v>
      </c>
      <c r="C32" s="116"/>
      <c r="D32" s="116"/>
      <c r="E32" s="116"/>
      <c r="F32" s="116"/>
      <c r="G32" s="116"/>
      <c r="H32" s="116"/>
      <c r="I32" s="116"/>
      <c r="J32" s="116"/>
      <c r="K32" s="116"/>
      <c r="L32" s="116"/>
      <c r="M32" s="116"/>
      <c r="N32" s="116"/>
      <c r="O32" s="116"/>
    </row>
    <row r="33" spans="1:18" ht="31.5" hidden="1" customHeight="1">
      <c r="A33" s="64"/>
      <c r="B33" s="111" t="s">
        <v>111</v>
      </c>
      <c r="C33" s="111"/>
      <c r="D33" s="111"/>
      <c r="E33" s="111"/>
      <c r="F33" s="111"/>
      <c r="G33" s="111"/>
      <c r="H33" s="111"/>
      <c r="I33" s="111"/>
      <c r="J33" s="111"/>
      <c r="K33" s="111"/>
      <c r="L33" s="111"/>
      <c r="M33" s="111"/>
      <c r="N33" s="111"/>
      <c r="O33" s="111"/>
    </row>
    <row r="34" spans="1:18" ht="31.5" hidden="1" customHeight="1">
      <c r="A34" s="64"/>
      <c r="B34" s="111" t="s">
        <v>144</v>
      </c>
      <c r="C34" s="111"/>
      <c r="D34" s="111"/>
      <c r="E34" s="111"/>
      <c r="F34" s="111"/>
      <c r="G34" s="111"/>
      <c r="H34" s="111"/>
      <c r="I34" s="111"/>
      <c r="J34" s="111"/>
      <c r="K34" s="111"/>
      <c r="L34" s="111"/>
      <c r="M34" s="111"/>
      <c r="N34" s="111"/>
      <c r="O34" s="111"/>
      <c r="P34" s="63"/>
      <c r="Q34" s="63"/>
      <c r="R34" s="63"/>
    </row>
    <row r="35" spans="1:18" ht="31.5" hidden="1" customHeight="1">
      <c r="A35" s="64"/>
      <c r="B35" s="111" t="s">
        <v>148</v>
      </c>
      <c r="C35" s="111"/>
      <c r="D35" s="111"/>
      <c r="E35" s="111"/>
      <c r="F35" s="111"/>
      <c r="G35" s="111"/>
      <c r="H35" s="111"/>
      <c r="I35" s="111"/>
      <c r="J35" s="111"/>
      <c r="K35" s="111"/>
      <c r="L35" s="111"/>
      <c r="M35" s="111"/>
      <c r="N35" s="111"/>
      <c r="O35" s="111"/>
      <c r="P35" s="63"/>
      <c r="Q35" s="63"/>
      <c r="R35" s="63"/>
    </row>
    <row r="36" spans="1:18" ht="31.5" customHeight="1">
      <c r="A36" s="20"/>
      <c r="B36" s="111" t="s">
        <v>183</v>
      </c>
      <c r="C36" s="111"/>
      <c r="D36" s="111"/>
      <c r="E36" s="111"/>
      <c r="F36" s="111"/>
      <c r="G36" s="111"/>
      <c r="H36" s="111"/>
      <c r="I36" s="111"/>
      <c r="J36" s="111"/>
      <c r="K36" s="111"/>
      <c r="L36" s="111"/>
      <c r="M36" s="111"/>
      <c r="N36" s="111"/>
      <c r="O36" s="111"/>
    </row>
    <row r="37" spans="1:18" ht="31.5" hidden="1" customHeight="1">
      <c r="A37" s="64"/>
      <c r="B37" s="115" t="s">
        <v>130</v>
      </c>
      <c r="C37" s="115"/>
      <c r="D37" s="115"/>
      <c r="E37" s="115"/>
      <c r="F37" s="115"/>
      <c r="G37" s="115"/>
      <c r="H37" s="115"/>
      <c r="I37" s="115"/>
      <c r="J37" s="115"/>
      <c r="K37" s="115"/>
      <c r="L37" s="115"/>
      <c r="M37" s="115"/>
      <c r="N37" s="115"/>
      <c r="O37" s="115"/>
    </row>
    <row r="38" spans="1:18" ht="9" customHeight="1"/>
    <row r="39" spans="1:18" ht="66" customHeight="1">
      <c r="A39" s="114" t="s">
        <v>70</v>
      </c>
      <c r="B39" s="114"/>
      <c r="C39" s="114"/>
      <c r="D39" s="114"/>
      <c r="E39" s="114"/>
      <c r="F39" s="114"/>
      <c r="G39" s="114"/>
      <c r="H39" s="114"/>
      <c r="I39" s="114"/>
      <c r="J39" s="114"/>
      <c r="K39" s="114"/>
      <c r="L39" s="114"/>
      <c r="M39" s="114"/>
      <c r="N39" s="114"/>
      <c r="O39" s="114"/>
    </row>
    <row r="40" spans="1:18" ht="9.75" customHeight="1"/>
    <row r="41" spans="1:18" ht="78" customHeight="1">
      <c r="A41" s="114" t="s">
        <v>96</v>
      </c>
      <c r="B41" s="114"/>
      <c r="C41" s="114"/>
      <c r="D41" s="114"/>
      <c r="E41" s="114"/>
      <c r="F41" s="114"/>
      <c r="G41" s="114"/>
      <c r="H41" s="114"/>
      <c r="I41" s="114"/>
      <c r="J41" s="114"/>
      <c r="K41" s="114"/>
      <c r="L41" s="114"/>
      <c r="M41" s="114"/>
      <c r="N41" s="114"/>
      <c r="O41" s="114"/>
    </row>
    <row r="42" spans="1:18" ht="9.75" customHeight="1"/>
    <row r="43" spans="1:18" ht="45" customHeight="1">
      <c r="A43" s="114" t="s">
        <v>71</v>
      </c>
      <c r="B43" s="114"/>
      <c r="C43" s="114"/>
      <c r="D43" s="114"/>
      <c r="E43" s="114"/>
      <c r="F43" s="114"/>
      <c r="G43" s="114"/>
      <c r="H43" s="114"/>
      <c r="I43" s="114"/>
      <c r="J43" s="114"/>
      <c r="K43" s="114"/>
      <c r="L43" s="114"/>
      <c r="M43" s="114"/>
      <c r="N43" s="114"/>
      <c r="O43" s="114"/>
    </row>
    <row r="44" spans="1:18" ht="9" customHeight="1"/>
    <row r="45" spans="1:18" ht="13.5" customHeight="1">
      <c r="A45" s="1" t="s">
        <v>69</v>
      </c>
    </row>
    <row r="46" spans="1:18" ht="13.5" customHeight="1">
      <c r="A46" s="100"/>
      <c r="B46" s="100"/>
      <c r="C46" s="100"/>
      <c r="D46" s="100"/>
      <c r="E46" s="100"/>
      <c r="F46" s="100"/>
      <c r="G46" s="100"/>
      <c r="H46" s="100"/>
      <c r="I46" s="100"/>
      <c r="J46" s="100"/>
      <c r="K46" s="100"/>
      <c r="L46" s="100"/>
      <c r="M46" s="100"/>
      <c r="N46" s="100"/>
      <c r="O46" s="100"/>
    </row>
    <row r="48" spans="1:18" ht="13.5" customHeight="1">
      <c r="A48" s="100" t="s">
        <v>49</v>
      </c>
      <c r="B48" s="100"/>
      <c r="C48" s="100"/>
      <c r="D48" s="100"/>
      <c r="E48" s="100"/>
      <c r="F48" s="100"/>
      <c r="G48" s="100"/>
      <c r="H48" s="100"/>
      <c r="I48" s="100"/>
      <c r="J48" s="100"/>
      <c r="K48" s="100"/>
      <c r="L48" s="100"/>
      <c r="M48" s="100"/>
      <c r="N48" s="100"/>
      <c r="O48" s="100"/>
    </row>
  </sheetData>
  <sheetProtection algorithmName="SHA-512" hashValue="RkfdOmkj2sA/7KndWoXLYfE9QTXJ5Uq85LpiloWRFj0ngkuT6OzUsxVXz69XYE6o2LHbH+MdPr1q2vFdNwglag==" saltValue="YDwjvGEOJq8xpnA/Qao5Dg==" spinCount="100000" sheet="1" objects="1" scenarios="1"/>
  <mergeCells count="30">
    <mergeCell ref="K7:O7"/>
    <mergeCell ref="E7:I7"/>
    <mergeCell ref="A1:P1"/>
    <mergeCell ref="A2:P2"/>
    <mergeCell ref="A3:P3"/>
    <mergeCell ref="A4:P4"/>
    <mergeCell ref="A5:P5"/>
    <mergeCell ref="B32:O32"/>
    <mergeCell ref="B31:O31"/>
    <mergeCell ref="K8:O8"/>
    <mergeCell ref="N10:O10"/>
    <mergeCell ref="A24:O24"/>
    <mergeCell ref="E8:I8"/>
    <mergeCell ref="H10:I10"/>
    <mergeCell ref="A48:O48"/>
    <mergeCell ref="A46:O46"/>
    <mergeCell ref="B28:O28"/>
    <mergeCell ref="B30:O30"/>
    <mergeCell ref="A25:J25"/>
    <mergeCell ref="A26:O26"/>
    <mergeCell ref="A43:O43"/>
    <mergeCell ref="B29:O29"/>
    <mergeCell ref="A41:O41"/>
    <mergeCell ref="B36:O36"/>
    <mergeCell ref="B34:O34"/>
    <mergeCell ref="B33:O33"/>
    <mergeCell ref="A39:O39"/>
    <mergeCell ref="B37:O37"/>
    <mergeCell ref="B27:O27"/>
    <mergeCell ref="B35:O35"/>
  </mergeCells>
  <printOptions horizontalCentered="1"/>
  <pageMargins left="0.7" right="0.7" top="0.5" bottom="0.5" header="0.3" footer="0.3"/>
  <pageSetup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68"/>
  <sheetViews>
    <sheetView zoomScale="80" zoomScaleNormal="80" workbookViewId="0">
      <selection sqref="A1:E1"/>
    </sheetView>
  </sheetViews>
  <sheetFormatPr defaultColWidth="9.1796875" defaultRowHeight="12.5"/>
  <cols>
    <col min="1" max="1" width="60.26953125" style="1" customWidth="1"/>
    <col min="2" max="2" width="1.81640625" style="1" customWidth="1"/>
    <col min="3" max="3" width="23.7265625" style="1" customWidth="1"/>
    <col min="4" max="4" width="1.81640625" style="1" customWidth="1"/>
    <col min="5" max="5" width="23.7265625" style="1" customWidth="1"/>
    <col min="6" max="6" width="1.81640625" style="1" customWidth="1"/>
    <col min="7" max="7" width="15.81640625" style="1" customWidth="1"/>
    <col min="8" max="8" width="11.81640625" style="1" customWidth="1"/>
    <col min="9" max="16384" width="9.1796875" style="1"/>
  </cols>
  <sheetData>
    <row r="1" spans="1:9" s="10" customFormat="1" ht="15.75" customHeight="1">
      <c r="A1" s="104" t="s">
        <v>0</v>
      </c>
      <c r="B1" s="104"/>
      <c r="C1" s="104"/>
      <c r="D1" s="104"/>
      <c r="E1" s="104"/>
      <c r="F1" s="104"/>
      <c r="G1" s="104"/>
      <c r="H1" s="104"/>
      <c r="I1" s="104"/>
    </row>
    <row r="2" spans="1:9" s="10" customFormat="1" ht="15.75" customHeight="1">
      <c r="A2" s="104" t="s">
        <v>76</v>
      </c>
      <c r="B2" s="104"/>
      <c r="C2" s="104"/>
      <c r="D2" s="104"/>
      <c r="E2" s="104"/>
      <c r="F2" s="51"/>
      <c r="G2" s="51"/>
    </row>
    <row r="3" spans="1:9" s="10" customFormat="1" ht="15.75" customHeight="1">
      <c r="A3" s="104" t="s">
        <v>77</v>
      </c>
      <c r="B3" s="104"/>
      <c r="C3" s="104"/>
      <c r="D3" s="104"/>
      <c r="E3" s="104"/>
      <c r="F3" s="51"/>
      <c r="G3" s="51"/>
    </row>
    <row r="4" spans="1:9" s="10" customFormat="1" ht="15.75" customHeight="1">
      <c r="A4" s="104" t="s">
        <v>3</v>
      </c>
      <c r="B4" s="104"/>
      <c r="C4" s="104"/>
      <c r="D4" s="104"/>
      <c r="E4" s="104"/>
      <c r="F4" s="51"/>
      <c r="G4" s="51"/>
    </row>
    <row r="5" spans="1:9" s="10" customFormat="1" ht="15.75" customHeight="1">
      <c r="A5" s="104" t="s">
        <v>4</v>
      </c>
      <c r="B5" s="104"/>
      <c r="C5" s="104"/>
      <c r="D5" s="104"/>
      <c r="E5" s="104"/>
      <c r="F5" s="51"/>
      <c r="G5" s="51"/>
    </row>
    <row r="8" spans="1:9" ht="13">
      <c r="A8" s="119" t="s">
        <v>139</v>
      </c>
      <c r="B8" s="119"/>
      <c r="C8" s="119"/>
      <c r="D8" s="119"/>
      <c r="E8" s="119"/>
    </row>
    <row r="10" spans="1:9" ht="13">
      <c r="A10" s="9" t="s">
        <v>85</v>
      </c>
    </row>
    <row r="11" spans="1:9" ht="13.5" thickBot="1">
      <c r="C11" s="7" t="s">
        <v>170</v>
      </c>
      <c r="E11" s="99" t="s">
        <v>171</v>
      </c>
      <c r="F11" s="8"/>
    </row>
    <row r="12" spans="1:9">
      <c r="A12" s="3" t="s">
        <v>73</v>
      </c>
      <c r="C12" s="4">
        <v>674</v>
      </c>
      <c r="E12" s="4">
        <v>526</v>
      </c>
    </row>
    <row r="13" spans="1:9">
      <c r="A13" s="3" t="s">
        <v>74</v>
      </c>
      <c r="C13" s="23">
        <v>0.59399999999999997</v>
      </c>
      <c r="E13" s="23">
        <v>0.58099999999999996</v>
      </c>
    </row>
    <row r="14" spans="1:9">
      <c r="A14" s="3" t="s">
        <v>75</v>
      </c>
      <c r="C14" s="4">
        <v>154</v>
      </c>
      <c r="E14" s="4">
        <v>98</v>
      </c>
    </row>
    <row r="15" spans="1:9">
      <c r="A15" s="3" t="s">
        <v>94</v>
      </c>
      <c r="C15" s="23">
        <v>0.22900000000000001</v>
      </c>
      <c r="E15" s="23">
        <v>0.187</v>
      </c>
    </row>
    <row r="18" spans="1:6" ht="13">
      <c r="A18" s="9" t="s">
        <v>86</v>
      </c>
    </row>
    <row r="19" spans="1:6" ht="13.5" thickBot="1">
      <c r="C19" s="82" t="str">
        <f>C11</f>
        <v>Q2'21</v>
      </c>
      <c r="E19" s="99" t="str">
        <f>E11</f>
        <v>Q2'20</v>
      </c>
      <c r="F19" s="21"/>
    </row>
    <row r="20" spans="1:6">
      <c r="A20" s="3" t="s">
        <v>73</v>
      </c>
      <c r="C20" s="4">
        <v>315</v>
      </c>
      <c r="E20" s="4">
        <v>263</v>
      </c>
    </row>
    <row r="21" spans="1:6">
      <c r="A21" s="3" t="s">
        <v>74</v>
      </c>
      <c r="C21" s="23">
        <v>0.53400000000000003</v>
      </c>
      <c r="E21" s="23">
        <v>0.55100000000000005</v>
      </c>
    </row>
    <row r="22" spans="1:6">
      <c r="A22" s="3" t="s">
        <v>75</v>
      </c>
      <c r="C22" s="4">
        <v>69</v>
      </c>
      <c r="E22" s="4">
        <v>57</v>
      </c>
    </row>
    <row r="23" spans="1:6">
      <c r="A23" s="3" t="s">
        <v>94</v>
      </c>
      <c r="C23" s="23">
        <v>0.219</v>
      </c>
      <c r="E23" s="23">
        <v>0.216</v>
      </c>
    </row>
    <row r="26" spans="1:6" ht="13">
      <c r="A26" s="9" t="s">
        <v>97</v>
      </c>
    </row>
    <row r="27" spans="1:6" ht="13.5" thickBot="1">
      <c r="C27" s="82" t="str">
        <f>C11</f>
        <v>Q2'21</v>
      </c>
      <c r="E27" s="99" t="str">
        <f>E11</f>
        <v>Q2'20</v>
      </c>
      <c r="F27" s="21"/>
    </row>
    <row r="28" spans="1:6">
      <c r="A28" s="3" t="s">
        <v>73</v>
      </c>
      <c r="C28" s="4">
        <v>536</v>
      </c>
      <c r="E28" s="4">
        <v>449</v>
      </c>
    </row>
    <row r="29" spans="1:6">
      <c r="A29" s="3" t="s">
        <v>74</v>
      </c>
      <c r="C29" s="23">
        <v>0.51600000000000001</v>
      </c>
      <c r="E29" s="23">
        <v>0.52500000000000002</v>
      </c>
    </row>
    <row r="30" spans="1:6">
      <c r="A30" s="3" t="s">
        <v>75</v>
      </c>
      <c r="C30" s="4">
        <v>141</v>
      </c>
      <c r="E30" s="4">
        <v>122</v>
      </c>
    </row>
    <row r="31" spans="1:6">
      <c r="A31" s="3" t="s">
        <v>94</v>
      </c>
      <c r="C31" s="23">
        <v>0.26300000000000001</v>
      </c>
      <c r="E31" s="23">
        <v>0.27200000000000002</v>
      </c>
    </row>
    <row r="34" spans="1:6" ht="13" hidden="1">
      <c r="A34" s="119" t="s">
        <v>90</v>
      </c>
      <c r="B34" s="119"/>
      <c r="C34" s="119"/>
      <c r="D34" s="119"/>
      <c r="E34" s="119"/>
    </row>
    <row r="35" spans="1:6" hidden="1"/>
    <row r="36" spans="1:6" ht="13" hidden="1">
      <c r="A36" s="9" t="s">
        <v>85</v>
      </c>
    </row>
    <row r="37" spans="1:6" ht="13.5" hidden="1" thickBot="1">
      <c r="C37" s="88" t="s">
        <v>142</v>
      </c>
      <c r="E37" s="88" t="s">
        <v>138</v>
      </c>
      <c r="F37" s="87"/>
    </row>
    <row r="38" spans="1:6" hidden="1">
      <c r="A38" s="3" t="s">
        <v>73</v>
      </c>
      <c r="C38" s="4">
        <v>2392</v>
      </c>
      <c r="E38" s="4">
        <v>2302</v>
      </c>
    </row>
    <row r="39" spans="1:6" hidden="1">
      <c r="A39" s="3" t="s">
        <v>74</v>
      </c>
      <c r="C39" s="23">
        <v>0.59199999999999997</v>
      </c>
      <c r="E39" s="23">
        <v>0.61</v>
      </c>
    </row>
    <row r="40" spans="1:6" hidden="1">
      <c r="A40" s="3" t="s">
        <v>75</v>
      </c>
      <c r="C40" s="4">
        <v>548</v>
      </c>
      <c r="E40" s="4">
        <v>542</v>
      </c>
    </row>
    <row r="41" spans="1:6" hidden="1">
      <c r="A41" s="3" t="s">
        <v>94</v>
      </c>
      <c r="C41" s="23">
        <v>0.22900000000000001</v>
      </c>
      <c r="E41" s="23">
        <v>0.23499999999999999</v>
      </c>
    </row>
    <row r="42" spans="1:6" hidden="1"/>
    <row r="43" spans="1:6" hidden="1"/>
    <row r="44" spans="1:6" ht="13" hidden="1">
      <c r="A44" s="9" t="s">
        <v>86</v>
      </c>
    </row>
    <row r="45" spans="1:6" ht="13.5" hidden="1" thickBot="1">
      <c r="C45" s="88" t="str">
        <f>C37</f>
        <v>FY20</v>
      </c>
      <c r="E45" s="92" t="str">
        <f>E37</f>
        <v>FY19</v>
      </c>
      <c r="F45" s="87"/>
    </row>
    <row r="46" spans="1:6" hidden="1">
      <c r="A46" s="3" t="s">
        <v>73</v>
      </c>
      <c r="C46" s="4">
        <v>1047</v>
      </c>
      <c r="E46" s="4">
        <v>1021</v>
      </c>
    </row>
    <row r="47" spans="1:6" hidden="1">
      <c r="A47" s="3" t="s">
        <v>74</v>
      </c>
      <c r="C47" s="23">
        <v>0.51900000000000002</v>
      </c>
      <c r="E47" s="23">
        <v>0.54700000000000004</v>
      </c>
    </row>
    <row r="48" spans="1:6" hidden="1">
      <c r="A48" s="3" t="s">
        <v>75</v>
      </c>
      <c r="C48" s="4">
        <v>192</v>
      </c>
      <c r="E48" s="4">
        <v>185</v>
      </c>
    </row>
    <row r="49" spans="1:8" hidden="1">
      <c r="A49" s="3" t="s">
        <v>94</v>
      </c>
      <c r="C49" s="23">
        <v>0.183</v>
      </c>
      <c r="E49" s="23">
        <v>0.182</v>
      </c>
    </row>
    <row r="50" spans="1:8" hidden="1"/>
    <row r="51" spans="1:8" hidden="1"/>
    <row r="52" spans="1:8" ht="13" hidden="1">
      <c r="A52" s="9" t="s">
        <v>97</v>
      </c>
    </row>
    <row r="53" spans="1:8" ht="13.5" hidden="1" thickBot="1">
      <c r="C53" s="88" t="str">
        <f>C37</f>
        <v>FY20</v>
      </c>
      <c r="E53" s="92" t="str">
        <f>E37</f>
        <v>FY19</v>
      </c>
      <c r="F53" s="87"/>
    </row>
    <row r="54" spans="1:8" hidden="1">
      <c r="A54" s="3" t="s">
        <v>73</v>
      </c>
      <c r="C54" s="4">
        <v>1900</v>
      </c>
      <c r="E54" s="4">
        <v>1840</v>
      </c>
    </row>
    <row r="55" spans="1:8" hidden="1">
      <c r="A55" s="3" t="s">
        <v>74</v>
      </c>
      <c r="C55" s="23">
        <v>0.52200000000000002</v>
      </c>
      <c r="E55" s="23">
        <v>0.51800000000000002</v>
      </c>
    </row>
    <row r="56" spans="1:8" hidden="1">
      <c r="A56" s="3" t="s">
        <v>75</v>
      </c>
      <c r="C56" s="4">
        <v>516</v>
      </c>
      <c r="E56" s="4">
        <v>475</v>
      </c>
    </row>
    <row r="57" spans="1:8" hidden="1">
      <c r="A57" s="3" t="s">
        <v>94</v>
      </c>
      <c r="C57" s="23">
        <v>0.27200000000000002</v>
      </c>
      <c r="E57" s="23">
        <v>0.25800000000000001</v>
      </c>
    </row>
    <row r="58" spans="1:8" hidden="1"/>
    <row r="59" spans="1:8" hidden="1"/>
    <row r="61" spans="1:8" ht="60" customHeight="1">
      <c r="A61" s="114" t="s">
        <v>182</v>
      </c>
      <c r="B61" s="114"/>
      <c r="C61" s="114"/>
      <c r="D61" s="114"/>
      <c r="E61" s="114"/>
      <c r="F61" s="52"/>
      <c r="G61" s="52"/>
      <c r="H61" s="52"/>
    </row>
    <row r="63" spans="1:8" ht="41.25" customHeight="1">
      <c r="A63" s="114" t="s">
        <v>78</v>
      </c>
      <c r="B63" s="114"/>
      <c r="C63" s="114"/>
      <c r="D63" s="114"/>
      <c r="E63" s="114"/>
      <c r="F63" s="52"/>
      <c r="G63" s="52"/>
      <c r="H63" s="52"/>
    </row>
    <row r="65" spans="1:8">
      <c r="A65" s="1" t="s">
        <v>79</v>
      </c>
    </row>
    <row r="68" spans="1:8">
      <c r="A68" s="100" t="s">
        <v>80</v>
      </c>
      <c r="B68" s="100"/>
      <c r="C68" s="100"/>
      <c r="D68" s="100"/>
      <c r="E68" s="100"/>
      <c r="F68" s="61"/>
      <c r="G68" s="61"/>
      <c r="H68" s="61"/>
    </row>
  </sheetData>
  <sheetProtection algorithmName="SHA-512" hashValue="doTZoLeYB6EyjBxx6j53nWH/32iaxWmF3hA6KeJWqZNZaFw7zO2TNBwKkSNUSq5roR3o2+ua6kAhnB8q10bnQw==" saltValue="/BF492q4470Y20lAGlKhvA==" spinCount="100000" sheet="1" objects="1" scenarios="1"/>
  <mergeCells count="11">
    <mergeCell ref="F1:I1"/>
    <mergeCell ref="A68:E68"/>
    <mergeCell ref="A63:E63"/>
    <mergeCell ref="A1:E1"/>
    <mergeCell ref="A2:E2"/>
    <mergeCell ref="A3:E3"/>
    <mergeCell ref="A4:E4"/>
    <mergeCell ref="A5:E5"/>
    <mergeCell ref="A61:E61"/>
    <mergeCell ref="A8:E8"/>
    <mergeCell ref="A34:E34"/>
  </mergeCells>
  <printOptions horizontalCentered="1"/>
  <pageMargins left="0.7" right="0.7" top="0.75" bottom="0.75" header="0.3" footer="0.3"/>
  <pageSetup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50"/>
  <sheetViews>
    <sheetView zoomScale="80" zoomScaleNormal="80" workbookViewId="0">
      <selection sqref="A1:I1"/>
    </sheetView>
  </sheetViews>
  <sheetFormatPr defaultColWidth="9.1796875" defaultRowHeight="14"/>
  <cols>
    <col min="1" max="1" width="48.453125" style="42" customWidth="1"/>
    <col min="2" max="3" width="11.1796875" style="42" customWidth="1"/>
    <col min="4" max="4" width="15.453125" style="42" customWidth="1"/>
    <col min="5" max="5" width="3.7265625" style="42" customWidth="1"/>
    <col min="6" max="7" width="16.453125" style="42" customWidth="1"/>
    <col min="8" max="8" width="3.7265625" style="42" customWidth="1"/>
    <col min="9" max="9" width="16.54296875" style="42" customWidth="1"/>
    <col min="10" max="16384" width="9.1796875" style="42"/>
  </cols>
  <sheetData>
    <row r="1" spans="1:12" ht="15.75" customHeight="1">
      <c r="A1" s="104" t="s">
        <v>0</v>
      </c>
      <c r="B1" s="104"/>
      <c r="C1" s="104"/>
      <c r="D1" s="104"/>
      <c r="E1" s="104"/>
      <c r="F1" s="104"/>
      <c r="G1" s="104"/>
      <c r="H1" s="104"/>
      <c r="I1" s="104"/>
      <c r="L1" s="50"/>
    </row>
    <row r="2" spans="1:12" ht="15.75" customHeight="1">
      <c r="A2" s="104" t="s">
        <v>158</v>
      </c>
      <c r="B2" s="104"/>
      <c r="C2" s="104"/>
      <c r="D2" s="104"/>
      <c r="E2" s="104"/>
      <c r="F2" s="104"/>
      <c r="G2" s="104"/>
      <c r="H2" s="104"/>
      <c r="I2" s="104"/>
      <c r="L2" s="50"/>
    </row>
    <row r="3" spans="1:12" ht="15.75" customHeight="1">
      <c r="A3" s="104" t="s">
        <v>159</v>
      </c>
      <c r="B3" s="104"/>
      <c r="C3" s="104"/>
      <c r="D3" s="104"/>
      <c r="E3" s="104"/>
      <c r="F3" s="104"/>
      <c r="G3" s="104"/>
      <c r="H3" s="104"/>
      <c r="I3" s="104"/>
      <c r="L3" s="50"/>
    </row>
    <row r="4" spans="1:12" ht="15.75" customHeight="1">
      <c r="A4" s="104" t="s">
        <v>89</v>
      </c>
      <c r="B4" s="104"/>
      <c r="C4" s="104"/>
      <c r="D4" s="104"/>
      <c r="E4" s="104"/>
      <c r="F4" s="104"/>
      <c r="G4" s="104"/>
      <c r="H4" s="104"/>
      <c r="I4" s="104"/>
    </row>
    <row r="5" spans="1:12" ht="15.75" customHeight="1">
      <c r="A5" s="104" t="s">
        <v>3</v>
      </c>
      <c r="B5" s="104"/>
      <c r="C5" s="104"/>
      <c r="D5" s="104"/>
      <c r="E5" s="104"/>
      <c r="F5" s="104"/>
      <c r="G5" s="104"/>
      <c r="H5" s="104"/>
      <c r="I5" s="104"/>
    </row>
    <row r="6" spans="1:12" ht="15.75" customHeight="1">
      <c r="A6" s="104" t="s">
        <v>4</v>
      </c>
      <c r="B6" s="104"/>
      <c r="C6" s="104"/>
      <c r="D6" s="104"/>
      <c r="E6" s="104"/>
      <c r="F6" s="104"/>
      <c r="G6" s="104"/>
      <c r="H6" s="104"/>
      <c r="I6" s="104"/>
    </row>
    <row r="7" spans="1:12" ht="15.75" customHeight="1"/>
    <row r="8" spans="1:12" s="1" customFormat="1" ht="13">
      <c r="B8" s="122" t="s">
        <v>90</v>
      </c>
      <c r="C8" s="122"/>
      <c r="D8" s="122"/>
      <c r="E8" s="122"/>
      <c r="F8" s="122"/>
      <c r="G8" s="122"/>
      <c r="H8" s="122"/>
      <c r="I8" s="122"/>
    </row>
    <row r="9" spans="1:12" s="1" customFormat="1" ht="12.5"/>
    <row r="10" spans="1:12" s="1" customFormat="1" ht="32.25" customHeight="1" thickBot="1">
      <c r="B10" s="128" t="s">
        <v>91</v>
      </c>
      <c r="C10" s="128"/>
      <c r="D10" s="128"/>
      <c r="E10" s="9"/>
      <c r="F10" s="46"/>
      <c r="G10" s="46"/>
      <c r="H10" s="47"/>
      <c r="I10" s="73"/>
    </row>
    <row r="11" spans="1:12" s="1" customFormat="1" ht="13">
      <c r="D11" s="84" t="s">
        <v>90</v>
      </c>
      <c r="F11" s="44"/>
      <c r="G11" s="44"/>
      <c r="H11" s="44"/>
      <c r="I11" s="44"/>
    </row>
    <row r="12" spans="1:12" s="1" customFormat="1" ht="13.5" thickBot="1">
      <c r="A12" s="43" t="s">
        <v>98</v>
      </c>
      <c r="B12" s="85" t="s">
        <v>170</v>
      </c>
      <c r="C12" s="85" t="s">
        <v>171</v>
      </c>
      <c r="D12" s="85" t="s">
        <v>92</v>
      </c>
      <c r="F12" s="73"/>
      <c r="G12" s="73"/>
      <c r="H12" s="44"/>
      <c r="I12" s="73"/>
    </row>
    <row r="13" spans="1:12" s="1" customFormat="1" ht="12.5">
      <c r="F13" s="44"/>
      <c r="G13" s="44"/>
      <c r="H13" s="44"/>
      <c r="I13" s="44"/>
    </row>
    <row r="14" spans="1:12" s="1" customFormat="1" ht="13">
      <c r="A14" s="1" t="s">
        <v>85</v>
      </c>
      <c r="B14" s="4">
        <v>674</v>
      </c>
      <c r="C14" s="4">
        <v>526</v>
      </c>
      <c r="D14" s="24">
        <v>0.28000000000000003</v>
      </c>
      <c r="F14" s="73"/>
      <c r="G14" s="73"/>
      <c r="H14" s="44"/>
      <c r="I14" s="48"/>
    </row>
    <row r="15" spans="1:12" s="1" customFormat="1" ht="12.5">
      <c r="A15" s="1" t="s">
        <v>86</v>
      </c>
      <c r="B15" s="5">
        <v>315</v>
      </c>
      <c r="C15" s="5">
        <v>263</v>
      </c>
      <c r="D15" s="24">
        <v>0.2</v>
      </c>
      <c r="F15" s="49"/>
      <c r="G15" s="49"/>
      <c r="H15" s="44"/>
      <c r="I15" s="49"/>
    </row>
    <row r="16" spans="1:12" s="1" customFormat="1" ht="12.5">
      <c r="A16" s="1" t="s">
        <v>97</v>
      </c>
      <c r="B16" s="5">
        <v>536</v>
      </c>
      <c r="C16" s="5">
        <v>449</v>
      </c>
      <c r="D16" s="24">
        <v>0.19</v>
      </c>
      <c r="F16" s="49"/>
      <c r="G16" s="49"/>
      <c r="H16" s="44"/>
      <c r="I16" s="49"/>
    </row>
    <row r="17" spans="1:9" s="1" customFormat="1" ht="13" thickBot="1">
      <c r="A17" s="1" t="s">
        <v>93</v>
      </c>
      <c r="B17" s="12">
        <f>SUM(B14:B16)</f>
        <v>1525</v>
      </c>
      <c r="C17" s="12">
        <f>SUM(C14:C16)</f>
        <v>1238</v>
      </c>
      <c r="D17" s="78">
        <v>0.23</v>
      </c>
      <c r="F17" s="48"/>
      <c r="G17" s="48"/>
      <c r="H17" s="44"/>
      <c r="I17" s="48"/>
    </row>
    <row r="18" spans="1:9" s="1" customFormat="1" ht="13" thickTop="1">
      <c r="F18" s="44"/>
      <c r="G18" s="44"/>
      <c r="H18" s="44"/>
      <c r="I18" s="44"/>
    </row>
    <row r="19" spans="1:9" s="1" customFormat="1" ht="12.5">
      <c r="F19" s="44"/>
      <c r="G19" s="44"/>
      <c r="H19" s="44"/>
      <c r="I19" s="44"/>
    </row>
    <row r="20" spans="1:9" s="1" customFormat="1" ht="12.5">
      <c r="F20" s="44"/>
      <c r="G20" s="44"/>
      <c r="H20" s="44"/>
      <c r="I20" s="44"/>
    </row>
    <row r="21" spans="1:9" s="1" customFormat="1" ht="12.5"/>
    <row r="22" spans="1:9" s="1" customFormat="1" ht="43.5" customHeight="1" thickBot="1">
      <c r="B22" s="127" t="s">
        <v>113</v>
      </c>
      <c r="C22" s="127"/>
      <c r="D22" s="127"/>
      <c r="E22" s="9"/>
      <c r="F22" s="125" t="s">
        <v>117</v>
      </c>
      <c r="G22" s="125"/>
      <c r="H22" s="9"/>
      <c r="I22" s="74"/>
    </row>
    <row r="23" spans="1:9" s="1" customFormat="1" ht="16.5" customHeight="1">
      <c r="D23" s="84" t="s">
        <v>90</v>
      </c>
      <c r="F23" s="84" t="s">
        <v>90</v>
      </c>
      <c r="G23" s="124" t="s">
        <v>115</v>
      </c>
      <c r="I23" s="126" t="s">
        <v>120</v>
      </c>
    </row>
    <row r="24" spans="1:9" s="1" customFormat="1" ht="35.25" customHeight="1" thickBot="1">
      <c r="A24" s="43" t="s">
        <v>95</v>
      </c>
      <c r="B24" s="74" t="str">
        <f>B12</f>
        <v>Q2'21</v>
      </c>
      <c r="C24" s="74" t="str">
        <f>C12</f>
        <v>Q2'20</v>
      </c>
      <c r="D24" s="74" t="s">
        <v>92</v>
      </c>
      <c r="E24" s="75"/>
      <c r="F24" s="74" t="s">
        <v>92</v>
      </c>
      <c r="G24" s="125"/>
      <c r="I24" s="127"/>
    </row>
    <row r="25" spans="1:9" s="1" customFormat="1" ht="12.5"/>
    <row r="26" spans="1:9" s="1" customFormat="1" ht="12.5">
      <c r="A26" s="1" t="s">
        <v>85</v>
      </c>
      <c r="B26" s="4">
        <v>674</v>
      </c>
      <c r="C26" s="4">
        <v>526</v>
      </c>
      <c r="D26" s="24">
        <v>0.28000000000000003</v>
      </c>
      <c r="E26" s="83"/>
      <c r="F26" s="24">
        <v>0.25</v>
      </c>
      <c r="G26" s="90" t="s">
        <v>180</v>
      </c>
      <c r="I26" s="4">
        <v>18</v>
      </c>
    </row>
    <row r="27" spans="1:9" s="1" customFormat="1" ht="12.5">
      <c r="A27" s="1" t="s">
        <v>106</v>
      </c>
      <c r="B27" s="5">
        <v>315</v>
      </c>
      <c r="C27" s="5">
        <v>263</v>
      </c>
      <c r="D27" s="24">
        <v>0.2</v>
      </c>
      <c r="E27" s="83"/>
      <c r="F27" s="79">
        <v>0.16</v>
      </c>
      <c r="G27" s="90" t="s">
        <v>181</v>
      </c>
      <c r="I27" s="5">
        <v>9</v>
      </c>
    </row>
    <row r="28" spans="1:9" s="1" customFormat="1" ht="12.5">
      <c r="A28" s="1" t="s">
        <v>107</v>
      </c>
      <c r="B28" s="18">
        <v>536</v>
      </c>
      <c r="C28" s="18">
        <v>449</v>
      </c>
      <c r="D28" s="24">
        <v>0.19</v>
      </c>
      <c r="E28" s="83"/>
      <c r="F28" s="79">
        <v>0.15</v>
      </c>
      <c r="G28" s="90" t="s">
        <v>181</v>
      </c>
      <c r="I28" s="5">
        <v>21</v>
      </c>
    </row>
    <row r="29" spans="1:9" s="1" customFormat="1" ht="13" thickBot="1">
      <c r="A29" s="1" t="s">
        <v>108</v>
      </c>
      <c r="B29" s="12">
        <f>SUM(B26:B28)</f>
        <v>1525</v>
      </c>
      <c r="C29" s="12">
        <f>SUM(C26:C28)</f>
        <v>1238</v>
      </c>
      <c r="D29" s="78">
        <v>0.23</v>
      </c>
      <c r="E29" s="83"/>
      <c r="F29" s="80">
        <v>0.19</v>
      </c>
      <c r="G29" s="86" t="s">
        <v>181</v>
      </c>
      <c r="I29" s="12">
        <f>SUM(I26:I28)</f>
        <v>48</v>
      </c>
    </row>
    <row r="30" spans="1:9" s="1" customFormat="1" ht="13" thickTop="1">
      <c r="G30" s="77"/>
    </row>
    <row r="31" spans="1:9" s="1" customFormat="1" ht="12.5"/>
    <row r="32" spans="1:9" s="1" customFormat="1" ht="12.5"/>
    <row r="33" spans="1:9" s="1" customFormat="1" ht="36" customHeight="1">
      <c r="A33" s="123" t="s">
        <v>116</v>
      </c>
      <c r="B33" s="114"/>
      <c r="C33" s="114"/>
      <c r="D33" s="114"/>
      <c r="E33" s="114"/>
      <c r="F33" s="114"/>
      <c r="G33" s="114"/>
      <c r="H33" s="114"/>
      <c r="I33" s="114"/>
    </row>
    <row r="34" spans="1:9" s="1" customFormat="1" ht="14.25" customHeight="1"/>
    <row r="35" spans="1:9" s="1" customFormat="1" ht="35.25" customHeight="1">
      <c r="A35" s="123" t="s">
        <v>152</v>
      </c>
      <c r="B35" s="114"/>
      <c r="C35" s="114"/>
      <c r="D35" s="114"/>
      <c r="E35" s="114"/>
      <c r="F35" s="114"/>
      <c r="G35" s="114"/>
      <c r="H35" s="114"/>
      <c r="I35" s="114"/>
    </row>
    <row r="36" spans="1:9" s="1" customFormat="1" ht="13.5" customHeight="1"/>
    <row r="37" spans="1:9" s="1" customFormat="1" ht="12.75" customHeight="1">
      <c r="A37" s="123" t="s">
        <v>118</v>
      </c>
      <c r="B37" s="114"/>
      <c r="C37" s="114"/>
      <c r="D37" s="114"/>
      <c r="E37" s="114"/>
      <c r="F37" s="114"/>
      <c r="G37" s="114"/>
      <c r="H37" s="114"/>
      <c r="I37" s="114"/>
    </row>
    <row r="38" spans="1:9" s="1" customFormat="1" ht="13.5" customHeight="1">
      <c r="A38" s="71"/>
      <c r="B38" s="72"/>
      <c r="C38" s="72"/>
      <c r="D38" s="72"/>
      <c r="E38" s="72"/>
      <c r="F38" s="72"/>
      <c r="G38" s="72"/>
      <c r="H38" s="72"/>
      <c r="I38" s="72"/>
    </row>
    <row r="39" spans="1:9" s="1" customFormat="1" ht="28.5" customHeight="1">
      <c r="A39" s="123" t="s">
        <v>110</v>
      </c>
      <c r="B39" s="114"/>
      <c r="C39" s="114"/>
      <c r="D39" s="114"/>
      <c r="E39" s="114"/>
      <c r="F39" s="114"/>
      <c r="G39" s="114"/>
      <c r="H39" s="114"/>
      <c r="I39" s="114"/>
    </row>
    <row r="40" spans="1:9" s="1" customFormat="1" ht="12.5"/>
    <row r="41" spans="1:9" s="1" customFormat="1" ht="12.5"/>
    <row r="42" spans="1:9" s="1" customFormat="1" ht="12.5">
      <c r="A42" s="100"/>
      <c r="B42" s="100"/>
      <c r="C42" s="100"/>
      <c r="D42" s="100"/>
      <c r="E42" s="100"/>
      <c r="F42" s="100"/>
      <c r="G42" s="100"/>
      <c r="H42" s="100"/>
      <c r="I42" s="100"/>
    </row>
    <row r="43" spans="1:9" s="1" customFormat="1" ht="12.5"/>
    <row r="44" spans="1:9" s="1" customFormat="1" ht="12.5"/>
    <row r="45" spans="1:9" s="1" customFormat="1" ht="12.5">
      <c r="A45" s="120" t="s">
        <v>72</v>
      </c>
      <c r="B45" s="121"/>
      <c r="C45" s="121"/>
      <c r="D45" s="121"/>
      <c r="E45" s="121"/>
      <c r="F45" s="121"/>
      <c r="G45" s="121"/>
      <c r="H45" s="121"/>
      <c r="I45" s="121"/>
    </row>
    <row r="46" spans="1:9" s="1" customFormat="1" ht="12.5"/>
    <row r="47" spans="1:9" s="1" customFormat="1" ht="12.5"/>
    <row r="48" spans="1:9" s="1" customFormat="1" ht="12.5"/>
    <row r="49" s="1" customFormat="1" ht="12.5"/>
    <row r="50" s="1" customFormat="1" ht="12.5"/>
  </sheetData>
  <sheetProtection algorithmName="SHA-512" hashValue="kbIQByjLiIMfo55+j1IXyrw1nu6bu/8sBofO5MqidDd9Hi1QfS1N33TTRU/kR/lg17K3AfHhBcd65Gbu/2ELkA==" saltValue="sz6qlTvSoobsVAr1aCuvqw==" spinCount="100000" sheet="1" objects="1" scenarios="1"/>
  <mergeCells count="18">
    <mergeCell ref="A1:I1"/>
    <mergeCell ref="A2:I2"/>
    <mergeCell ref="A3:I3"/>
    <mergeCell ref="A4:I4"/>
    <mergeCell ref="B10:D10"/>
    <mergeCell ref="A5:I5"/>
    <mergeCell ref="A6:I6"/>
    <mergeCell ref="A45:I45"/>
    <mergeCell ref="B8:I8"/>
    <mergeCell ref="A33:I33"/>
    <mergeCell ref="A39:I39"/>
    <mergeCell ref="A42:I42"/>
    <mergeCell ref="G23:G24"/>
    <mergeCell ref="I23:I24"/>
    <mergeCell ref="A35:I35"/>
    <mergeCell ref="A37:I37"/>
    <mergeCell ref="B22:D22"/>
    <mergeCell ref="F22:G22"/>
  </mergeCells>
  <pageMargins left="0.7" right="0.7" top="0.75" bottom="0.75" header="0.3" footer="0.3"/>
  <pageSetup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053564A77E56F408FDC624A9ADC75DC" ma:contentTypeVersion="10" ma:contentTypeDescription="Create a new document." ma:contentTypeScope="" ma:versionID="f9afa55b03a379a49bd0505424086a2c">
  <xsd:schema xmlns:xsd="http://www.w3.org/2001/XMLSchema" xmlns:xs="http://www.w3.org/2001/XMLSchema" xmlns:p="http://schemas.microsoft.com/office/2006/metadata/properties" xmlns:ns3="4cd106ea-7035-426c-8f68-bc27ab9ec5af" targetNamespace="http://schemas.microsoft.com/office/2006/metadata/properties" ma:root="true" ma:fieldsID="03afed3c0d0a98d4fec70618292b7416" ns3:_="">
    <xsd:import namespace="4cd106ea-7035-426c-8f68-bc27ab9ec5a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d106ea-7035-426c-8f68-bc27ab9ec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E03C17-C4FB-4E62-B73E-12FA06785EC9}">
  <ds:schemaRefs>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60645B17-1983-4829-9A40-95D1C71BF84D}">
  <ds:schemaRefs>
    <ds:schemaRef ds:uri="http://schemas.microsoft.com/sharepoint/v3/contenttype/forms"/>
  </ds:schemaRefs>
</ds:datastoreItem>
</file>

<file path=customXml/itemProps3.xml><?xml version="1.0" encoding="utf-8"?>
<ds:datastoreItem xmlns:ds="http://schemas.openxmlformats.org/officeDocument/2006/customXml" ds:itemID="{B553F8A5-BDF9-45A6-A5A2-CA3910A91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P&amp;L</vt:lpstr>
      <vt:lpstr>Balance Sheet</vt:lpstr>
      <vt:lpstr>Cash Flow</vt:lpstr>
      <vt:lpstr>Net Income &amp; EPS Non-GAAP</vt:lpstr>
      <vt:lpstr>Segment Results</vt:lpstr>
      <vt:lpstr>Core Revenue by Segment (QTD)</vt:lpstr>
      <vt:lpstr>'Balance Sheet'!Print_Area</vt:lpstr>
      <vt:lpstr>'Cash Flow'!Print_Area</vt:lpstr>
      <vt:lpstr>'Net Income &amp; EPS Non-GAAP'!Print_Area</vt:lpstr>
      <vt:lpstr>'P&amp;L'!Print_Area</vt:lpstr>
      <vt:lpstr>'Segment Results'!Print_Area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BEERMANN,TOM (Agilent USA)</cp:lastModifiedBy>
  <cp:lastPrinted>2021-05-11T23:11:19Z</cp:lastPrinted>
  <dcterms:created xsi:type="dcterms:W3CDTF">2013-08-09T21:32:29Z</dcterms:created>
  <dcterms:modified xsi:type="dcterms:W3CDTF">2021-05-24T16:07:07Z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0x0101008053564A77E56F408FDC624A9ADC75DC</vt:lpwstr>
  </property>
</Properties>
</file>